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'Sheet1'!$G$9:$G$10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'Sheet1'!$H$12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<sst xmlns="http://schemas.openxmlformats.org/spreadsheetml/2006/main" count="22" uniqueCount="19">
  <si>
    <t>b0 =</t>
  </si>
  <si>
    <t>b1 =</t>
  </si>
  <si>
    <t>Wi=1/[(b1^2/wxi)+(1/wyi)]</t>
  </si>
  <si>
    <t>(yi-b0-b1xi)^2</t>
  </si>
  <si>
    <t>xi</t>
  </si>
  <si>
    <t>yi</t>
  </si>
  <si>
    <t>uxi</t>
  </si>
  <si>
    <t>uyi</t>
  </si>
  <si>
    <t>wxi=1/uxi^2</t>
  </si>
  <si>
    <t>wyi=1/uyi^2</t>
  </si>
  <si>
    <t>Wi*(yi-b0-b1xi^2)^2</t>
  </si>
  <si>
    <t>重みなし</t>
  </si>
  <si>
    <t>S = Σ(yi-b0-b1xi)^2 =</t>
  </si>
  <si>
    <t>S = ΣWi*(yi-b0-b1xi)^2=</t>
  </si>
  <si>
    <t>σ^2 = S/(n-m) =</t>
  </si>
  <si>
    <t>σ^2 = S/(4-2) =</t>
  </si>
  <si>
    <t>σ =</t>
  </si>
  <si>
    <t>重みつき</t>
  </si>
  <si>
    <t>回帰直線　y  = b0 + b1 * x　（ソルバーによる算出結果）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</si>
</sst>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24" sqref="E24"/>
    </sheetView>
  </sheetViews>
  <sheetFormatPr defaultColWidth="9.00390625" defaultRowHeight="13.5"/>
  <cols>
    <col min="6" max="6" width="10.75390625" style="0" customWidth="1"/>
    <col min="7" max="7" width="10.125" style="0" customWidth="1"/>
  </cols>
  <sheetData>
    <row r="1" spans="1:14" ht="13.5">
      <c r="A1" t="s">
        <v>4</v>
      </c>
      <c r="B1" t="s">
        <v>5</v>
      </c>
      <c r="C1" t="s">
        <v>6</v>
      </c>
      <c r="D1" t="s">
        <v>7</v>
      </c>
      <c r="F1" t="s">
        <v>8</v>
      </c>
      <c r="G1" t="s">
        <v>9</v>
      </c>
      <c r="I1" t="s">
        <v>2</v>
      </c>
      <c r="L1" s="1" t="s">
        <v>3</v>
      </c>
      <c r="N1" t="s">
        <v>10</v>
      </c>
    </row>
    <row r="2" spans="1:14" ht="13.5">
      <c r="A2">
        <v>2</v>
      </c>
      <c r="B2">
        <v>3</v>
      </c>
      <c r="C2">
        <v>1</v>
      </c>
      <c r="D2">
        <v>1</v>
      </c>
      <c r="F2">
        <f>1/C2^2</f>
        <v>1</v>
      </c>
      <c r="G2">
        <f>1/D2^2</f>
        <v>1</v>
      </c>
      <c r="I2">
        <f>1/(($G$10^2/F2)+(1/G2))</f>
        <v>0.603005766779819</v>
      </c>
      <c r="L2">
        <f>(B2-$G$9-$G$10*A2)^2</f>
        <v>0.11551446899590219</v>
      </c>
      <c r="N2">
        <f>I2*L2</f>
        <v>0.06965589095103762</v>
      </c>
    </row>
    <row r="3" spans="1:14" ht="13.5">
      <c r="A3">
        <v>5</v>
      </c>
      <c r="B3">
        <v>4</v>
      </c>
      <c r="C3">
        <v>1</v>
      </c>
      <c r="D3">
        <v>1</v>
      </c>
      <c r="F3">
        <f>1/C3^2</f>
        <v>1</v>
      </c>
      <c r="G3">
        <f>1/D3^2</f>
        <v>1</v>
      </c>
      <c r="I3">
        <f>1/(($G$10^2/F3)+(1/G3))</f>
        <v>0.603005766779819</v>
      </c>
      <c r="L3">
        <f>(B3-$G$9-$G$10*A3)^2</f>
        <v>1.197504349991369</v>
      </c>
      <c r="N3">
        <f>I3*L3</f>
        <v>0.7221020287887141</v>
      </c>
    </row>
    <row r="4" spans="1:14" ht="13.5">
      <c r="A4">
        <v>6</v>
      </c>
      <c r="B4">
        <v>7</v>
      </c>
      <c r="C4">
        <v>1</v>
      </c>
      <c r="D4">
        <v>1</v>
      </c>
      <c r="F4">
        <f>1/C4^2</f>
        <v>1</v>
      </c>
      <c r="G4">
        <f>1/D4^2</f>
        <v>1</v>
      </c>
      <c r="I4">
        <f>1/(($G$10^2/F4)+(1/G4))</f>
        <v>0.603005766779819</v>
      </c>
      <c r="L4">
        <f>(B4-$G$9-$G$10*A4)^2</f>
        <v>1.197495501716209</v>
      </c>
      <c r="N4">
        <f>I4*L4</f>
        <v>0.7220966932277666</v>
      </c>
    </row>
    <row r="5" spans="1:14" ht="13.5">
      <c r="A5">
        <v>9</v>
      </c>
      <c r="B5">
        <v>8</v>
      </c>
      <c r="C5">
        <v>1</v>
      </c>
      <c r="D5">
        <v>1</v>
      </c>
      <c r="F5">
        <f>1/C5^2</f>
        <v>1</v>
      </c>
      <c r="G5">
        <f>1/D5^2</f>
        <v>1</v>
      </c>
      <c r="I5">
        <f>1/(($G$10^2/F5)+(1/G5))</f>
        <v>0.603005766779819</v>
      </c>
      <c r="L5">
        <f>(B5-$G$9-$G$10*A5)^2</f>
        <v>0.11551721715358593</v>
      </c>
      <c r="N5">
        <f>I5*L5</f>
        <v>0.06965754810596894</v>
      </c>
    </row>
    <row r="7" spans="1:6" ht="13.5">
      <c r="A7" s="2" t="s">
        <v>18</v>
      </c>
      <c r="F7" s="2"/>
    </row>
    <row r="8" spans="1:6" ht="13.5">
      <c r="A8" s="4" t="s">
        <v>11</v>
      </c>
      <c r="F8" s="4" t="s">
        <v>17</v>
      </c>
    </row>
    <row r="9" spans="1:8" ht="13.5">
      <c r="A9" s="3" t="s">
        <v>0</v>
      </c>
      <c r="B9" s="3">
        <v>1.3199999622451168</v>
      </c>
      <c r="C9" s="3"/>
      <c r="F9" s="3" t="s">
        <v>0</v>
      </c>
      <c r="G9" s="3">
        <v>1.0373393942902343</v>
      </c>
      <c r="H9" s="3"/>
    </row>
    <row r="10" spans="1:8" ht="13.5">
      <c r="A10" s="3" t="s">
        <v>1</v>
      </c>
      <c r="B10" s="3">
        <v>0.7599997325454724</v>
      </c>
      <c r="C10" s="3"/>
      <c r="F10" s="3" t="s">
        <v>1</v>
      </c>
      <c r="G10" s="3">
        <v>0.8113932049363426</v>
      </c>
      <c r="H10" s="3"/>
    </row>
    <row r="11" spans="1:8" ht="13.5">
      <c r="A11" s="3"/>
      <c r="B11" s="3"/>
      <c r="C11" s="3"/>
      <c r="F11" s="3"/>
      <c r="G11" s="3"/>
      <c r="H11" s="3"/>
    </row>
    <row r="12" spans="1:8" ht="13.5">
      <c r="A12" s="3" t="s">
        <v>12</v>
      </c>
      <c r="B12" s="3"/>
      <c r="C12" s="3">
        <f>SUM(L2:L5)</f>
        <v>2.6260315378570662</v>
      </c>
      <c r="F12" s="3" t="s">
        <v>13</v>
      </c>
      <c r="G12" s="3"/>
      <c r="H12" s="3">
        <f>SUM(N2:N5)</f>
        <v>1.5835121610734872</v>
      </c>
    </row>
    <row r="13" spans="1:8" ht="13.5">
      <c r="A13" s="3" t="s">
        <v>15</v>
      </c>
      <c r="B13" s="3"/>
      <c r="C13" s="3">
        <f>C12/(4-2)</f>
        <v>1.3130157689285331</v>
      </c>
      <c r="F13" s="3" t="s">
        <v>14</v>
      </c>
      <c r="G13" s="3"/>
      <c r="H13" s="3">
        <f>H12/(4-2)</f>
        <v>0.7917560805367436</v>
      </c>
    </row>
    <row r="14" spans="1:8" ht="13.5">
      <c r="A14" s="3" t="s">
        <v>16</v>
      </c>
      <c r="B14" s="3"/>
      <c r="C14" s="3">
        <f>SQRT(C13)</f>
        <v>1.1458690016439632</v>
      </c>
      <c r="F14" s="3" t="s">
        <v>16</v>
      </c>
      <c r="G14" s="3"/>
      <c r="H14" s="3">
        <f>SQRT(H13)</f>
        <v>0.8898067658411818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shin</cp:lastModifiedBy>
  <dcterms:created xsi:type="dcterms:W3CDTF">2005-05-28T13:51:12Z</dcterms:created>
  <dcterms:modified xsi:type="dcterms:W3CDTF">2005-05-28T15:24:24Z</dcterms:modified>
  <cp:category/>
  <cp:version/>
  <cp:contentType/>
  <cp:contentStatus/>
</cp:coreProperties>
</file>