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'Sheet1'!$A$1:$AI$117</definedName>
  </definedNames>
  <calcPr fullCalcOnLoad="1"/>
</workbook>
</file>

<file path=xl/sharedStrings.xml><?xml version="1.0" encoding="utf-8"?>
<sst xmlns="http://schemas.openxmlformats.org/spreadsheetml/2006/main" count="378" uniqueCount="336">
  <si>
    <t>要因</t>
  </si>
  <si>
    <t>総計</t>
  </si>
  <si>
    <t>平均 (xij_)</t>
  </si>
  <si>
    <t>平均 (xi_)</t>
  </si>
  <si>
    <t>平均 (x_)</t>
  </si>
  <si>
    <t>xi_-x_</t>
  </si>
  <si>
    <t>(xi_-x_)2</t>
  </si>
  <si>
    <t>xij_-xi_</t>
  </si>
  <si>
    <t>(xij_-xi_)2</t>
  </si>
  <si>
    <t>= nΣΣ(xij_-xi_)2</t>
  </si>
  <si>
    <t>平均</t>
  </si>
  <si>
    <t>x4=</t>
  </si>
  <si>
    <t>x5=</t>
  </si>
  <si>
    <t>x6=</t>
  </si>
  <si>
    <r>
      <t>x_ = Σ</t>
    </r>
    <r>
      <rPr>
        <i/>
        <sz val="11"/>
        <rFont val="ＭＳ Ｐゴシック"/>
        <family val="3"/>
      </rPr>
      <t>(i=1～p)</t>
    </r>
    <r>
      <rPr>
        <sz val="11"/>
        <rFont val="ＭＳ Ｐゴシック"/>
        <family val="0"/>
      </rPr>
      <t>xi_/p</t>
    </r>
    <r>
      <rPr>
        <sz val="11"/>
        <rFont val="ＭＳ Ｐゴシック"/>
        <family val="0"/>
      </rPr>
      <t xml:space="preserve"> = Σ</t>
    </r>
    <r>
      <rPr>
        <i/>
        <sz val="11"/>
        <rFont val="ＭＳ Ｐゴシック"/>
        <family val="3"/>
      </rPr>
      <t>(i=1～3)</t>
    </r>
    <r>
      <rPr>
        <sz val="11"/>
        <rFont val="ＭＳ Ｐゴシック"/>
        <family val="0"/>
      </rPr>
      <t>xi_/3 =</t>
    </r>
  </si>
  <si>
    <t>平方和</t>
  </si>
  <si>
    <t>自由度</t>
  </si>
  <si>
    <t xml:space="preserve">fp = p-1 = </t>
  </si>
  <si>
    <t>平均平方</t>
  </si>
  <si>
    <t>MSp = SSp/fp =</t>
  </si>
  <si>
    <t>MSe = SSe/fe =</t>
  </si>
  <si>
    <t>MSt = SSt/ft =</t>
  </si>
  <si>
    <t>Ｆ値</t>
  </si>
  <si>
    <t>&lt;</t>
  </si>
  <si>
    <t>F値</t>
  </si>
  <si>
    <t>有意確率</t>
  </si>
  <si>
    <t xml:space="preserve"> </t>
  </si>
  <si>
    <r>
      <t>xij_k = Σ</t>
    </r>
    <r>
      <rPr>
        <i/>
        <sz val="11"/>
        <rFont val="ＭＳ Ｐゴシック"/>
        <family val="3"/>
      </rPr>
      <t>(l=1～n)</t>
    </r>
    <r>
      <rPr>
        <sz val="11"/>
        <rFont val="ＭＳ Ｐゴシック"/>
        <family val="0"/>
      </rPr>
      <t>xijkl/n</t>
    </r>
  </si>
  <si>
    <r>
      <t>x_ = Σ</t>
    </r>
    <r>
      <rPr>
        <i/>
        <sz val="11"/>
        <rFont val="ＭＳ Ｐゴシック"/>
        <family val="3"/>
      </rPr>
      <t>(I=1～p)</t>
    </r>
    <r>
      <rPr>
        <sz val="11"/>
        <rFont val="ＭＳ Ｐゴシック"/>
        <family val="0"/>
      </rPr>
      <t>xi_/p</t>
    </r>
  </si>
  <si>
    <t>xj_ = Σ(j=1～q)xij_/q</t>
  </si>
  <si>
    <t>(xijk_-xij_)2</t>
  </si>
  <si>
    <t>平均 (xijk_)</t>
  </si>
  <si>
    <t>xijk_-xij_</t>
  </si>
  <si>
    <t>x111_=</t>
  </si>
  <si>
    <t>x112_=</t>
  </si>
  <si>
    <t>x113_=</t>
  </si>
  <si>
    <t>x114_=</t>
  </si>
  <si>
    <t>x115_=</t>
  </si>
  <si>
    <t>x121_=</t>
  </si>
  <si>
    <t>x122_=</t>
  </si>
  <si>
    <t>x123_=</t>
  </si>
  <si>
    <t>x124_=</t>
  </si>
  <si>
    <t>x125_=</t>
  </si>
  <si>
    <t>x131_=</t>
  </si>
  <si>
    <t>x132_=</t>
  </si>
  <si>
    <t>x133_=</t>
  </si>
  <si>
    <t>x134_=</t>
  </si>
  <si>
    <t>x135_=</t>
  </si>
  <si>
    <t>x141_=</t>
  </si>
  <si>
    <t>x142_=</t>
  </si>
  <si>
    <t>x143_=</t>
  </si>
  <si>
    <t>x144_=</t>
  </si>
  <si>
    <t>x145_=</t>
  </si>
  <si>
    <t>x151_=</t>
  </si>
  <si>
    <t>x152_=</t>
  </si>
  <si>
    <t>x153_=</t>
  </si>
  <si>
    <t>x154_=</t>
  </si>
  <si>
    <t>x155_=</t>
  </si>
  <si>
    <t>x211_=</t>
  </si>
  <si>
    <t>x212_=</t>
  </si>
  <si>
    <t>x213_=</t>
  </si>
  <si>
    <t>x214_=</t>
  </si>
  <si>
    <t>x215_=</t>
  </si>
  <si>
    <t>x221_=</t>
  </si>
  <si>
    <t>x222_=</t>
  </si>
  <si>
    <t>x223_=</t>
  </si>
  <si>
    <t>x224_=</t>
  </si>
  <si>
    <t>x225_=</t>
  </si>
  <si>
    <t>x231_=</t>
  </si>
  <si>
    <t>x232_=</t>
  </si>
  <si>
    <t>x233_=</t>
  </si>
  <si>
    <t>x234_=</t>
  </si>
  <si>
    <t>x235_=</t>
  </si>
  <si>
    <t>x241_=</t>
  </si>
  <si>
    <t>x242_=</t>
  </si>
  <si>
    <t>x243_=</t>
  </si>
  <si>
    <t>x244_=</t>
  </si>
  <si>
    <t>x245_=</t>
  </si>
  <si>
    <t>x251_=</t>
  </si>
  <si>
    <t>x252_=</t>
  </si>
  <si>
    <t>x253_=</t>
  </si>
  <si>
    <t>x254_=</t>
  </si>
  <si>
    <t>x255_=</t>
  </si>
  <si>
    <t>x311_=</t>
  </si>
  <si>
    <t>x312_=</t>
  </si>
  <si>
    <t>x313_=</t>
  </si>
  <si>
    <t>x314_=</t>
  </si>
  <si>
    <t>x315_=</t>
  </si>
  <si>
    <t>x321_=</t>
  </si>
  <si>
    <t>x322_=</t>
  </si>
  <si>
    <t>x323_=</t>
  </si>
  <si>
    <t>x324_=</t>
  </si>
  <si>
    <t>x325_=</t>
  </si>
  <si>
    <t>x331_=</t>
  </si>
  <si>
    <t>x332_=</t>
  </si>
  <si>
    <t>x333_=</t>
  </si>
  <si>
    <t>x334_=</t>
  </si>
  <si>
    <t>x335_=</t>
  </si>
  <si>
    <t>x341_=</t>
  </si>
  <si>
    <t>x342_=</t>
  </si>
  <si>
    <t>x343_=</t>
  </si>
  <si>
    <t>x344_=</t>
  </si>
  <si>
    <t>x345_=</t>
  </si>
  <si>
    <t>x351_=</t>
  </si>
  <si>
    <t>x352_=</t>
  </si>
  <si>
    <t>x353_=</t>
  </si>
  <si>
    <t>x354_=</t>
  </si>
  <si>
    <t>x355_=</t>
  </si>
  <si>
    <t>x411_=</t>
  </si>
  <si>
    <t>x412_=</t>
  </si>
  <si>
    <t>x413_=</t>
  </si>
  <si>
    <t>x414_=</t>
  </si>
  <si>
    <t>x415_=</t>
  </si>
  <si>
    <t>x421_=</t>
  </si>
  <si>
    <t>x422_=</t>
  </si>
  <si>
    <t>x423_=</t>
  </si>
  <si>
    <t>x424_=</t>
  </si>
  <si>
    <t>x425_=</t>
  </si>
  <si>
    <t>x431_=</t>
  </si>
  <si>
    <t>x432_=</t>
  </si>
  <si>
    <t>x433_=</t>
  </si>
  <si>
    <t>x434_=</t>
  </si>
  <si>
    <t>x435_=</t>
  </si>
  <si>
    <t>x441_=</t>
  </si>
  <si>
    <t>x442_=</t>
  </si>
  <si>
    <t>x443_=</t>
  </si>
  <si>
    <t>x444_=</t>
  </si>
  <si>
    <t>x445_=</t>
  </si>
  <si>
    <t>x451_=</t>
  </si>
  <si>
    <t>x452_=</t>
  </si>
  <si>
    <t>x453_=</t>
  </si>
  <si>
    <t>x454_=</t>
  </si>
  <si>
    <t>x455_=</t>
  </si>
  <si>
    <t>x511_=</t>
  </si>
  <si>
    <t>x512_=</t>
  </si>
  <si>
    <t>x513_=</t>
  </si>
  <si>
    <t>x514_=</t>
  </si>
  <si>
    <t>x515_=</t>
  </si>
  <si>
    <t>x521_=</t>
  </si>
  <si>
    <t>x522_=</t>
  </si>
  <si>
    <t>x523_=</t>
  </si>
  <si>
    <t>x524_=</t>
  </si>
  <si>
    <t>x525_=</t>
  </si>
  <si>
    <t>x531_=</t>
  </si>
  <si>
    <t>x532_=</t>
  </si>
  <si>
    <t>x533_=</t>
  </si>
  <si>
    <t>x534_=</t>
  </si>
  <si>
    <t>x535_=</t>
  </si>
  <si>
    <t>x541_=</t>
  </si>
  <si>
    <t>x542_=</t>
  </si>
  <si>
    <t>x543_=</t>
  </si>
  <si>
    <t>x544_=</t>
  </si>
  <si>
    <t>x545_=</t>
  </si>
  <si>
    <t>x551_=</t>
  </si>
  <si>
    <t>x552_=</t>
  </si>
  <si>
    <t>x553_=</t>
  </si>
  <si>
    <t>x554_=</t>
  </si>
  <si>
    <t>x555_=</t>
  </si>
  <si>
    <t>x611_=</t>
  </si>
  <si>
    <t>x612_=</t>
  </si>
  <si>
    <t>x613_=</t>
  </si>
  <si>
    <t>x614_=</t>
  </si>
  <si>
    <t>x615_=</t>
  </si>
  <si>
    <t>x621_=</t>
  </si>
  <si>
    <t>x622_=</t>
  </si>
  <si>
    <t>x623_=</t>
  </si>
  <si>
    <t>x624_=</t>
  </si>
  <si>
    <t>x625_=</t>
  </si>
  <si>
    <t>x631_=</t>
  </si>
  <si>
    <t>x632_=</t>
  </si>
  <si>
    <t>x633_=</t>
  </si>
  <si>
    <t>x634_=</t>
  </si>
  <si>
    <t>x635_=</t>
  </si>
  <si>
    <t>x641_=</t>
  </si>
  <si>
    <t>x642_=</t>
  </si>
  <si>
    <t>x643_=</t>
  </si>
  <si>
    <t>x644_=</t>
  </si>
  <si>
    <t>x645_=</t>
  </si>
  <si>
    <t>x651_=</t>
  </si>
  <si>
    <t>x652_=</t>
  </si>
  <si>
    <t>x653_=</t>
  </si>
  <si>
    <t>x654_=</t>
  </si>
  <si>
    <t>x655_=</t>
  </si>
  <si>
    <t>X12_＝</t>
  </si>
  <si>
    <t>X13_＝</t>
  </si>
  <si>
    <t>X14_＝</t>
  </si>
  <si>
    <t>X15_＝</t>
  </si>
  <si>
    <t xml:space="preserve">x21_ = </t>
  </si>
  <si>
    <t xml:space="preserve">X11_＝Σ(k=1～ｒ)x21k/ｒ = </t>
  </si>
  <si>
    <t>x22_ =</t>
  </si>
  <si>
    <t>x23_ =</t>
  </si>
  <si>
    <t>x24_ =</t>
  </si>
  <si>
    <t>x25_ =</t>
  </si>
  <si>
    <t xml:space="preserve">x31_ = </t>
  </si>
  <si>
    <t>x32_ =</t>
  </si>
  <si>
    <t>x33_ =</t>
  </si>
  <si>
    <t>x34_ =</t>
  </si>
  <si>
    <t>x35_ =</t>
  </si>
  <si>
    <t>x41_＝</t>
  </si>
  <si>
    <t>x42_＝</t>
  </si>
  <si>
    <t>x43_＝</t>
  </si>
  <si>
    <t>x44_＝</t>
  </si>
  <si>
    <t>x45_＝</t>
  </si>
  <si>
    <t>x51_＝</t>
  </si>
  <si>
    <t>x52_＝</t>
  </si>
  <si>
    <t>x53_＝</t>
  </si>
  <si>
    <t>x54_＝</t>
  </si>
  <si>
    <t>x55_＝</t>
  </si>
  <si>
    <t>x61_＝</t>
  </si>
  <si>
    <t>x62_＝</t>
  </si>
  <si>
    <t>x63_＝</t>
  </si>
  <si>
    <t>x64_＝</t>
  </si>
  <si>
    <t>x65_＝</t>
  </si>
  <si>
    <t xml:space="preserve">x2_ = </t>
  </si>
  <si>
    <t>x3_ =</t>
  </si>
  <si>
    <r>
      <t>x1_ = Σ</t>
    </r>
    <r>
      <rPr>
        <i/>
        <sz val="11"/>
        <rFont val="ＭＳ Ｐゴシック"/>
        <family val="3"/>
      </rPr>
      <t>(j=1～q)</t>
    </r>
    <r>
      <rPr>
        <sz val="11"/>
        <rFont val="ＭＳ Ｐゴシック"/>
        <family val="0"/>
      </rPr>
      <t xml:space="preserve">x1j_/r = </t>
    </r>
  </si>
  <si>
    <t>fq = p(q-1) =</t>
  </si>
  <si>
    <t xml:space="preserve">fr = pq(r-1) = </t>
  </si>
  <si>
    <t xml:space="preserve">fe = pqr(n-1) = </t>
  </si>
  <si>
    <t xml:space="preserve">ft = pqrn-1 = </t>
  </si>
  <si>
    <t>MSq = SSq/fq =</t>
  </si>
  <si>
    <t>MSr = SSr/fr =</t>
  </si>
  <si>
    <r>
      <t>SSp = qrnΣ</t>
    </r>
    <r>
      <rPr>
        <i/>
        <sz val="11"/>
        <color indexed="10"/>
        <rFont val="ＭＳ Ｐゴシック"/>
        <family val="3"/>
      </rPr>
      <t>(i=1～p)</t>
    </r>
    <r>
      <rPr>
        <sz val="11"/>
        <color indexed="10"/>
        <rFont val="ＭＳ Ｐゴシック"/>
        <family val="3"/>
      </rPr>
      <t xml:space="preserve">(xi_-x_)2 </t>
    </r>
    <r>
      <rPr>
        <sz val="11"/>
        <rFont val="ＭＳ Ｐゴシック"/>
        <family val="0"/>
      </rPr>
      <t xml:space="preserve">= </t>
    </r>
  </si>
  <si>
    <r>
      <t>SSq = rnΣ</t>
    </r>
    <r>
      <rPr>
        <i/>
        <sz val="11"/>
        <color indexed="10"/>
        <rFont val="ＭＳ Ｐゴシック"/>
        <family val="3"/>
      </rPr>
      <t>(i=1～p)Σ(j=1～r)</t>
    </r>
    <r>
      <rPr>
        <sz val="11"/>
        <color indexed="10"/>
        <rFont val="ＭＳ Ｐゴシック"/>
        <family val="3"/>
      </rPr>
      <t xml:space="preserve">(xij_-xi_)2 </t>
    </r>
    <r>
      <rPr>
        <sz val="11"/>
        <rFont val="ＭＳ Ｐゴシック"/>
        <family val="0"/>
      </rPr>
      <t xml:space="preserve">= </t>
    </r>
  </si>
  <si>
    <r>
      <t>SSr = nΣ</t>
    </r>
    <r>
      <rPr>
        <i/>
        <sz val="11"/>
        <color indexed="10"/>
        <rFont val="ＭＳ Ｐゴシック"/>
        <family val="3"/>
      </rPr>
      <t>(i=1～p)Σ(j=1～q)Σ(k=1～r)</t>
    </r>
    <r>
      <rPr>
        <sz val="11"/>
        <color indexed="10"/>
        <rFont val="ＭＳ Ｐゴシック"/>
        <family val="3"/>
      </rPr>
      <t>(xijk_-xij_)2</t>
    </r>
    <r>
      <rPr>
        <sz val="11"/>
        <rFont val="ＭＳ Ｐゴシック"/>
        <family val="0"/>
      </rPr>
      <t xml:space="preserve"> = </t>
    </r>
  </si>
  <si>
    <r>
      <t>SSe = Σ</t>
    </r>
    <r>
      <rPr>
        <i/>
        <sz val="11"/>
        <color indexed="10"/>
        <rFont val="ＭＳ Ｐゴシック"/>
        <family val="3"/>
      </rPr>
      <t>(i=1～p)Σ(j=1～q)Σ(k=1～r)Σ(l=1～n)</t>
    </r>
    <r>
      <rPr>
        <sz val="11"/>
        <color indexed="10"/>
        <rFont val="ＭＳ Ｐゴシック"/>
        <family val="3"/>
      </rPr>
      <t>(xijkl-xijk_)2</t>
    </r>
    <r>
      <rPr>
        <sz val="11"/>
        <rFont val="ＭＳ Ｐゴシック"/>
        <family val="0"/>
      </rPr>
      <t xml:space="preserve"> = </t>
    </r>
  </si>
  <si>
    <t xml:space="preserve">SSt = SSp+SSq+SSr+SSe =  </t>
  </si>
  <si>
    <t>計算結果</t>
  </si>
  <si>
    <t>日間変動</t>
  </si>
  <si>
    <t>測定誤差変動</t>
  </si>
  <si>
    <t>5％Ｆ境界値</t>
  </si>
  <si>
    <t>分散</t>
  </si>
  <si>
    <t>相対値（％）</t>
  </si>
  <si>
    <t>呼称濃度</t>
  </si>
  <si>
    <t>l : n＝</t>
  </si>
  <si>
    <t xml:space="preserve">FINV(0.05,fp,fq) = </t>
  </si>
  <si>
    <t xml:space="preserve">FINV(0.05,fq,fr) = </t>
  </si>
  <si>
    <t xml:space="preserve">FINV(0.05,fr,fe) = </t>
  </si>
  <si>
    <t>Fp = MSp/MSq =</t>
  </si>
  <si>
    <t>Fq = MSq/MSr =</t>
  </si>
  <si>
    <t>Fr = MSr/MSe =</t>
  </si>
  <si>
    <r>
      <t>FDIST</t>
    </r>
    <r>
      <rPr>
        <sz val="11"/>
        <rFont val="ＭＳ Ｐゴシック"/>
        <family val="0"/>
      </rPr>
      <t xml:space="preserve">(Fp,fp,fq) </t>
    </r>
    <r>
      <rPr>
        <sz val="11"/>
        <rFont val="ＭＳ Ｐゴシック"/>
        <family val="0"/>
      </rPr>
      <t>＝</t>
    </r>
  </si>
  <si>
    <r>
      <t>FDIST</t>
    </r>
    <r>
      <rPr>
        <sz val="11"/>
        <rFont val="ＭＳ Ｐゴシック"/>
        <family val="0"/>
      </rPr>
      <t xml:space="preserve">(Fq,fq,fr) </t>
    </r>
    <r>
      <rPr>
        <sz val="11"/>
        <rFont val="ＭＳ Ｐゴシック"/>
        <family val="0"/>
      </rPr>
      <t>＝</t>
    </r>
  </si>
  <si>
    <r>
      <t>FDIST</t>
    </r>
    <r>
      <rPr>
        <sz val="11"/>
        <rFont val="ＭＳ Ｐゴシック"/>
        <family val="0"/>
      </rPr>
      <t xml:space="preserve">(Fr,fr,fe) </t>
    </r>
    <r>
      <rPr>
        <sz val="11"/>
        <rFont val="ＭＳ Ｐゴシック"/>
        <family val="0"/>
      </rPr>
      <t>＝</t>
    </r>
  </si>
  <si>
    <t>jcss校正時の値付けの合成標準不確かさ u = √(up2+uq2++ur2+ue2+uP2+uS2) ＝</t>
  </si>
  <si>
    <t>jcss校正時の値付けの拡張不確かさ（包含係数 k = 2 とする） U ＝ｋｕ＝</t>
  </si>
  <si>
    <t xml:space="preserve">i : p = </t>
  </si>
  <si>
    <t>相対値（％）</t>
  </si>
  <si>
    <t>jcss校正時の値付けの合成標準不確かさ u = √(up2+uq2++ur2+ue2+uP2+uS2) ＝</t>
  </si>
  <si>
    <t>％</t>
  </si>
  <si>
    <t>純度の標準不確かさ　uP =</t>
  </si>
  <si>
    <t>jcss校正時の値付けの拡張不確かさ（包含係数 k = 2 とする） U = ｋｕ =</t>
  </si>
  <si>
    <t>j</t>
  </si>
  <si>
    <t>k</t>
  </si>
  <si>
    <t>i</t>
  </si>
  <si>
    <t>平均平方の期待値</t>
  </si>
  <si>
    <t>SSp</t>
  </si>
  <si>
    <t>p-1</t>
  </si>
  <si>
    <t>MSp</t>
  </si>
  <si>
    <t>アンプル</t>
  </si>
  <si>
    <t>測定誤差</t>
  </si>
  <si>
    <t>SSe</t>
  </si>
  <si>
    <t>MSe</t>
  </si>
  <si>
    <t>σe2</t>
  </si>
  <si>
    <t>日間</t>
  </si>
  <si>
    <t>調製</t>
  </si>
  <si>
    <t>σe2+nσr2+nrσq2+nrqσp2</t>
  </si>
  <si>
    <t>SSq</t>
  </si>
  <si>
    <t>SSr</t>
  </si>
  <si>
    <t>p(q-1)</t>
  </si>
  <si>
    <t>pq(r-1)</t>
  </si>
  <si>
    <t>pqr(n-1)</t>
  </si>
  <si>
    <t>MSq</t>
  </si>
  <si>
    <t>MSr</t>
  </si>
  <si>
    <t>σe2+nσr2</t>
  </si>
  <si>
    <t>被験者間効果の検定</t>
  </si>
  <si>
    <t>(三段枝分かれ分析）</t>
  </si>
  <si>
    <t xml:space="preserve">従属変数: ANAL </t>
  </si>
  <si>
    <t>固定因子: DAY, PREP, AMP</t>
  </si>
  <si>
    <t>ｿｰｽ</t>
  </si>
  <si>
    <t>ﾀｲﾌﾟ III 平方和</t>
  </si>
  <si>
    <t>自由度</t>
  </si>
  <si>
    <t>平均平方</t>
  </si>
  <si>
    <t>F 値</t>
  </si>
  <si>
    <t>有意確率</t>
  </si>
  <si>
    <t>F(5%)境界値</t>
  </si>
  <si>
    <t>DAY</t>
  </si>
  <si>
    <t>PREP(DAY)</t>
  </si>
  <si>
    <t>AMP(DAY * PREP)</t>
  </si>
  <si>
    <t>誤差</t>
  </si>
  <si>
    <t>修正総和</t>
  </si>
  <si>
    <t>SPSS</t>
  </si>
  <si>
    <t>純度の標準不確かさ　uP =</t>
  </si>
  <si>
    <t>％</t>
  </si>
  <si>
    <t>総平均 μと分散</t>
  </si>
  <si>
    <t>μ = x_ =</t>
  </si>
  <si>
    <t>σe2 = MSe =</t>
  </si>
  <si>
    <t>±</t>
  </si>
  <si>
    <t>包含係数 k=2 から求めた拡張不確かさ U = ku = 2u =</t>
  </si>
  <si>
    <r>
      <t>σp2 = (MSp-MSq)/q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n =</t>
    </r>
  </si>
  <si>
    <r>
      <t>σq2 = (MSq-MS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)/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n =</t>
    </r>
  </si>
  <si>
    <r>
      <t>σ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2 = (MS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-MS</t>
    </r>
    <r>
      <rPr>
        <sz val="11"/>
        <rFont val="ＭＳ Ｐゴシック"/>
        <family val="0"/>
      </rPr>
      <t>e</t>
    </r>
    <r>
      <rPr>
        <sz val="11"/>
        <rFont val="ＭＳ Ｐゴシック"/>
        <family val="0"/>
      </rPr>
      <t>)/</t>
    </r>
    <r>
      <rPr>
        <sz val="11"/>
        <rFont val="ＭＳ Ｐゴシック"/>
        <family val="0"/>
      </rPr>
      <t>n =</t>
    </r>
  </si>
  <si>
    <t xml:space="preserve">合意値 x_ の分散 V(x_) = MSp/pqrn = </t>
  </si>
  <si>
    <t>このエクセル表は「三段枝分かれ分析」を行うための入力シートと計算結果シートからなっています。</t>
  </si>
  <si>
    <t>Sheet1の１ページ目では、統計データのタイトル、解析用数値、および測定データの入力を行います。</t>
  </si>
  <si>
    <t>・タイトルや解析用数値は「空色のセル」に入力して下さい。</t>
  </si>
  <si>
    <t>・測定データはマトリックス表の「色の付いたセル」（i = 1～6, j = 1～5, k = 1～5, l = 1～10）内に入力して下さい。</t>
  </si>
  <si>
    <t>Sheet1の２ページ目には、最終の計算結果（ANOVA表と不確かさに関する統計量）が出力されます。</t>
  </si>
  <si>
    <t>Sheet2には統計処理の途中経過や詳しい統計量が出力されます。</t>
  </si>
  <si>
    <t>xijkl-xijk_</t>
  </si>
  <si>
    <t>(xijkl-xijk_)2</t>
  </si>
  <si>
    <t>xijkl-x_</t>
  </si>
  <si>
    <t>(xijkl-x_)2</t>
  </si>
  <si>
    <r>
      <t>xij_ = Σ</t>
    </r>
    <r>
      <rPr>
        <i/>
        <sz val="11"/>
        <rFont val="ＭＳ Ｐゴシック"/>
        <family val="3"/>
      </rPr>
      <t>(k=1～r)</t>
    </r>
    <r>
      <rPr>
        <sz val="11"/>
        <rFont val="ＭＳ Ｐゴシック"/>
        <family val="0"/>
      </rPr>
      <t>xijk_/r</t>
    </r>
  </si>
  <si>
    <t xml:space="preserve">i : p' = </t>
  </si>
  <si>
    <t>値付けの　　　　要因数　　</t>
  </si>
  <si>
    <t>j : ｑ'＝</t>
  </si>
  <si>
    <t>k : r'＝</t>
  </si>
  <si>
    <t>l : n'＝</t>
  </si>
  <si>
    <t>変動要因　　　　と要因数</t>
  </si>
  <si>
    <t>j : ｑ＝</t>
  </si>
  <si>
    <t>k : r＝</t>
  </si>
  <si>
    <t>調製間変動</t>
  </si>
  <si>
    <t>アンプル間変動</t>
  </si>
  <si>
    <t>溶媒中の不純物の検出限界 limit</t>
  </si>
  <si>
    <t>純度の標準不確かさ uP</t>
  </si>
  <si>
    <t>% relative</t>
  </si>
  <si>
    <t>μg/L</t>
  </si>
  <si>
    <t>総変動</t>
  </si>
  <si>
    <t>溶媒の標準不確かさ　uS = [(limit/1000-0)/√12]/呼称濃度*100 =</t>
  </si>
  <si>
    <t>溶媒の標準不確かさ　uS = [(limit/1000-0)/√12]/呼称濃度*100＝</t>
  </si>
  <si>
    <t>また、下のピンク色のボタンを押せば、有意確率が0.05以下のセルおよび分散が負のセルの色が変わります。</t>
  </si>
  <si>
    <t>σe2+nσr2+nrσq2</t>
  </si>
  <si>
    <t>1,2-ジクロロプロパン：メタノール溶媒・1000ppm　(生データ：12DCP-m-h、解析用に並べ替えたデータ：A12DCP-m-h）</t>
  </si>
  <si>
    <t>mg/L</t>
  </si>
  <si>
    <t>ファイル名：三段分岐 v.1.6 （三段枝分かれ分析自動計算システム） by Takao Nakagawa &amp; Shigemitsu Shin &lt;2002/04/01&gt;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</si>
</sst>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000_ "/>
    <numFmt numFmtId="179" formatCode="0.0"/>
    <numFmt numFmtId="180" formatCode="#,##0.000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  <font>
      <i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dashed"/>
      <right>
        <color indexed="63"/>
      </right>
      <top style="thick"/>
      <bottom style="thick"/>
    </border>
    <border>
      <left>
        <color indexed="63"/>
      </left>
      <right style="dashed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dashed"/>
      <right>
        <color indexed="63"/>
      </right>
      <top>
        <color indexed="63"/>
      </top>
      <bottom style="thick"/>
    </border>
    <border>
      <left>
        <color indexed="63"/>
      </left>
      <right style="dashed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8" borderId="20" xfId="0" applyFill="1" applyBorder="1" applyAlignment="1" applyProtection="1">
      <alignment/>
      <protection locked="0"/>
    </xf>
    <xf numFmtId="0" fontId="0" fillId="8" borderId="18" xfId="0" applyFill="1" applyBorder="1" applyAlignment="1" applyProtection="1">
      <alignment/>
      <protection locked="0"/>
    </xf>
    <xf numFmtId="0" fontId="0" fillId="8" borderId="19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0" fontId="0" fillId="4" borderId="27" xfId="0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6" borderId="26" xfId="0" applyFill="1" applyBorder="1" applyAlignment="1" applyProtection="1">
      <alignment/>
      <protection locked="0"/>
    </xf>
    <xf numFmtId="0" fontId="0" fillId="6" borderId="22" xfId="0" applyFill="1" applyBorder="1" applyAlignment="1" applyProtection="1">
      <alignment/>
      <protection locked="0"/>
    </xf>
    <xf numFmtId="0" fontId="0" fillId="6" borderId="23" xfId="0" applyFill="1" applyBorder="1" applyAlignment="1" applyProtection="1">
      <alignment/>
      <protection locked="0"/>
    </xf>
    <xf numFmtId="0" fontId="0" fillId="7" borderId="29" xfId="0" applyFill="1" applyBorder="1" applyAlignment="1" applyProtection="1">
      <alignment/>
      <protection locked="0"/>
    </xf>
    <xf numFmtId="0" fontId="0" fillId="7" borderId="22" xfId="0" applyFill="1" applyBorder="1" applyAlignment="1" applyProtection="1">
      <alignment/>
      <protection locked="0"/>
    </xf>
    <xf numFmtId="0" fontId="0" fillId="7" borderId="28" xfId="0" applyFill="1" applyBorder="1" applyAlignment="1" applyProtection="1">
      <alignment/>
      <protection locked="0"/>
    </xf>
    <xf numFmtId="0" fontId="0" fillId="8" borderId="27" xfId="0" applyFill="1" applyBorder="1" applyAlignment="1" applyProtection="1">
      <alignment/>
      <protection locked="0"/>
    </xf>
    <xf numFmtId="0" fontId="0" fillId="8" borderId="22" xfId="0" applyFill="1" applyBorder="1" applyAlignment="1" applyProtection="1">
      <alignment/>
      <protection locked="0"/>
    </xf>
    <xf numFmtId="0" fontId="0" fillId="8" borderId="28" xfId="0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7" borderId="8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0" fillId="8" borderId="8" xfId="0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0" fontId="0" fillId="7" borderId="26" xfId="0" applyFill="1" applyBorder="1" applyAlignment="1" applyProtection="1">
      <alignment/>
      <protection locked="0"/>
    </xf>
    <xf numFmtId="0" fontId="0" fillId="7" borderId="23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0" fillId="4" borderId="31" xfId="0" applyFill="1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0" fontId="0" fillId="5" borderId="36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6" borderId="38" xfId="0" applyFill="1" applyBorder="1" applyAlignment="1" applyProtection="1">
      <alignment/>
      <protection locked="0"/>
    </xf>
    <xf numFmtId="0" fontId="0" fillId="6" borderId="39" xfId="0" applyFill="1" applyBorder="1" applyAlignment="1" applyProtection="1">
      <alignment/>
      <protection locked="0"/>
    </xf>
    <xf numFmtId="0" fontId="0" fillId="6" borderId="40" xfId="0" applyFill="1" applyBorder="1" applyAlignment="1" applyProtection="1">
      <alignment/>
      <protection locked="0"/>
    </xf>
    <xf numFmtId="0" fontId="0" fillId="7" borderId="38" xfId="0" applyFill="1" applyBorder="1" applyAlignment="1" applyProtection="1">
      <alignment/>
      <protection locked="0"/>
    </xf>
    <xf numFmtId="0" fontId="0" fillId="7" borderId="39" xfId="0" applyFill="1" applyBorder="1" applyAlignment="1" applyProtection="1">
      <alignment/>
      <protection locked="0"/>
    </xf>
    <xf numFmtId="0" fontId="0" fillId="7" borderId="40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/>
      <protection locked="0"/>
    </xf>
    <xf numFmtId="0" fontId="0" fillId="8" borderId="39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9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9" borderId="0" xfId="0" applyFont="1" applyFill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176" fontId="0" fillId="0" borderId="0" xfId="0" applyNumberFormat="1" applyAlignment="1">
      <alignment/>
    </xf>
    <xf numFmtId="0" fontId="0" fillId="10" borderId="1" xfId="0" applyFill="1" applyBorder="1" applyAlignment="1" applyProtection="1">
      <alignment horizontal="center"/>
      <protection/>
    </xf>
    <xf numFmtId="0" fontId="0" fillId="10" borderId="3" xfId="0" applyFill="1" applyBorder="1" applyAlignment="1" applyProtection="1">
      <alignment horizontal="center"/>
      <protection/>
    </xf>
    <xf numFmtId="0" fontId="0" fillId="3" borderId="4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42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5" borderId="1" xfId="0" applyFill="1" applyBorder="1" applyAlignment="1" applyProtection="1">
      <alignment horizontal="center"/>
      <protection/>
    </xf>
    <xf numFmtId="0" fontId="0" fillId="5" borderId="3" xfId="0" applyFill="1" applyBorder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 locked="0"/>
    </xf>
    <xf numFmtId="0" fontId="0" fillId="10" borderId="2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 horizontal="center"/>
      <protection/>
    </xf>
    <xf numFmtId="0" fontId="0" fillId="7" borderId="3" xfId="0" applyFill="1" applyBorder="1" applyAlignment="1" applyProtection="1">
      <alignment horizontal="center"/>
      <protection/>
    </xf>
    <xf numFmtId="0" fontId="0" fillId="7" borderId="2" xfId="0" applyFill="1" applyBorder="1" applyAlignment="1" applyProtection="1">
      <alignment horizontal="center"/>
      <protection/>
    </xf>
    <xf numFmtId="0" fontId="0" fillId="8" borderId="3" xfId="0" applyFill="1" applyBorder="1" applyAlignment="1" applyProtection="1">
      <alignment horizontal="center"/>
      <protection/>
    </xf>
    <xf numFmtId="0" fontId="0" fillId="8" borderId="2" xfId="0" applyFill="1" applyBorder="1" applyAlignment="1" applyProtection="1">
      <alignment horizontal="center"/>
      <protection/>
    </xf>
    <xf numFmtId="0" fontId="0" fillId="11" borderId="0" xfId="0" applyFill="1" applyAlignment="1">
      <alignment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176" fontId="0" fillId="4" borderId="0" xfId="0" applyNumberForma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3" borderId="47" xfId="0" applyFill="1" applyBorder="1" applyAlignment="1" applyProtection="1">
      <alignment/>
      <protection locked="0"/>
    </xf>
    <xf numFmtId="0" fontId="0" fillId="3" borderId="48" xfId="0" applyFill="1" applyBorder="1" applyAlignment="1" applyProtection="1">
      <alignment/>
      <protection locked="0"/>
    </xf>
    <xf numFmtId="0" fontId="0" fillId="3" borderId="49" xfId="0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 horizontal="center"/>
      <protection/>
    </xf>
    <xf numFmtId="0" fontId="0" fillId="2" borderId="51" xfId="0" applyFill="1" applyBorder="1" applyAlignment="1" applyProtection="1">
      <alignment horizontal="center"/>
      <protection/>
    </xf>
    <xf numFmtId="0" fontId="0" fillId="3" borderId="52" xfId="0" applyFill="1" applyBorder="1" applyAlignment="1" applyProtection="1">
      <alignment/>
      <protection locked="0"/>
    </xf>
    <xf numFmtId="0" fontId="0" fillId="3" borderId="53" xfId="0" applyFill="1" applyBorder="1" applyAlignment="1" applyProtection="1">
      <alignment/>
      <protection locked="0"/>
    </xf>
    <xf numFmtId="0" fontId="0" fillId="3" borderId="54" xfId="0" applyFill="1" applyBorder="1" applyAlignment="1" applyProtection="1">
      <alignment/>
      <protection locked="0"/>
    </xf>
    <xf numFmtId="0" fontId="0" fillId="3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 horizontal="center"/>
      <protection/>
    </xf>
    <xf numFmtId="0" fontId="0" fillId="4" borderId="47" xfId="0" applyFill="1" applyBorder="1" applyAlignment="1" applyProtection="1">
      <alignment/>
      <protection locked="0"/>
    </xf>
    <xf numFmtId="0" fontId="0" fillId="4" borderId="57" xfId="0" applyFill="1" applyBorder="1" applyAlignment="1" applyProtection="1">
      <alignment/>
      <protection locked="0"/>
    </xf>
    <xf numFmtId="0" fontId="0" fillId="4" borderId="53" xfId="0" applyFill="1" applyBorder="1" applyAlignment="1" applyProtection="1">
      <alignment/>
      <protection locked="0"/>
    </xf>
    <xf numFmtId="0" fontId="0" fillId="4" borderId="58" xfId="0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54" xfId="0" applyFill="1" applyBorder="1" applyAlignment="1" applyProtection="1">
      <alignment/>
      <protection locked="0"/>
    </xf>
    <xf numFmtId="0" fontId="0" fillId="4" borderId="59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6" fillId="3" borderId="60" xfId="0" applyFont="1" applyFill="1" applyBorder="1" applyAlignment="1" applyProtection="1">
      <alignment horizontal="center"/>
      <protection hidden="1"/>
    </xf>
    <xf numFmtId="0" fontId="6" fillId="3" borderId="61" xfId="0" applyFont="1" applyFill="1" applyBorder="1" applyAlignment="1" applyProtection="1">
      <alignment horizontal="center"/>
      <protection hidden="1"/>
    </xf>
    <xf numFmtId="0" fontId="6" fillId="3" borderId="62" xfId="0" applyFont="1" applyFill="1" applyBorder="1" applyAlignment="1" applyProtection="1">
      <alignment horizontal="center"/>
      <protection hidden="1"/>
    </xf>
    <xf numFmtId="177" fontId="6" fillId="3" borderId="63" xfId="0" applyNumberFormat="1" applyFont="1" applyFill="1" applyBorder="1" applyAlignment="1" applyProtection="1">
      <alignment horizontal="left" vertical="top"/>
      <protection hidden="1"/>
    </xf>
    <xf numFmtId="0" fontId="6" fillId="3" borderId="64" xfId="0" applyFont="1" applyFill="1" applyBorder="1" applyAlignment="1" applyProtection="1">
      <alignment horizontal="distributed" vertical="top"/>
      <protection hidden="1"/>
    </xf>
    <xf numFmtId="0" fontId="6" fillId="3" borderId="0" xfId="0" applyFont="1" applyFill="1" applyBorder="1" applyAlignment="1" applyProtection="1">
      <alignment vertical="top"/>
      <protection hidden="1"/>
    </xf>
    <xf numFmtId="0" fontId="6" fillId="3" borderId="64" xfId="0" applyFont="1" applyFill="1" applyBorder="1" applyAlignment="1" applyProtection="1">
      <alignment/>
      <protection hidden="1"/>
    </xf>
    <xf numFmtId="0" fontId="6" fillId="3" borderId="52" xfId="0" applyFont="1" applyFill="1" applyBorder="1" applyAlignment="1" applyProtection="1">
      <alignment/>
      <protection hidden="1"/>
    </xf>
    <xf numFmtId="0" fontId="6" fillId="3" borderId="47" xfId="0" applyFont="1" applyFill="1" applyBorder="1" applyAlignment="1" applyProtection="1">
      <alignment horizontal="left" vertical="top"/>
      <protection hidden="1"/>
    </xf>
    <xf numFmtId="0" fontId="6" fillId="3" borderId="48" xfId="0" applyFont="1" applyFill="1" applyBorder="1" applyAlignment="1" applyProtection="1">
      <alignment horizontal="left"/>
      <protection hidden="1"/>
    </xf>
    <xf numFmtId="0" fontId="6" fillId="3" borderId="60" xfId="0" applyFont="1" applyFill="1" applyBorder="1" applyAlignment="1" applyProtection="1">
      <alignment horizontal="distributed" vertical="top"/>
      <protection hidden="1"/>
    </xf>
    <xf numFmtId="0" fontId="6" fillId="3" borderId="61" xfId="0" applyFont="1" applyFill="1" applyBorder="1" applyAlignment="1" applyProtection="1">
      <alignment vertical="top"/>
      <protection hidden="1"/>
    </xf>
    <xf numFmtId="0" fontId="0" fillId="3" borderId="60" xfId="0" applyFill="1" applyBorder="1" applyAlignment="1" applyProtection="1">
      <alignment/>
      <protection locked="0"/>
    </xf>
    <xf numFmtId="0" fontId="0" fillId="3" borderId="62" xfId="0" applyFill="1" applyBorder="1" applyAlignment="1" applyProtection="1">
      <alignment/>
      <protection locked="0"/>
    </xf>
    <xf numFmtId="0" fontId="6" fillId="3" borderId="64" xfId="0" applyFont="1" applyFill="1" applyBorder="1" applyAlignment="1" applyProtection="1" quotePrefix="1">
      <alignment horizontal="distributed" vertical="top"/>
      <protection hidden="1"/>
    </xf>
    <xf numFmtId="0" fontId="6" fillId="3" borderId="65" xfId="0" applyFont="1" applyFill="1" applyBorder="1" applyAlignment="1" applyProtection="1">
      <alignment horizontal="center"/>
      <protection hidden="1"/>
    </xf>
    <xf numFmtId="0" fontId="6" fillId="4" borderId="60" xfId="0" applyFont="1" applyFill="1" applyBorder="1" applyAlignment="1" applyProtection="1">
      <alignment/>
      <protection locked="0"/>
    </xf>
    <xf numFmtId="0" fontId="6" fillId="3" borderId="63" xfId="0" applyFont="1" applyFill="1" applyBorder="1" applyAlignment="1">
      <alignment/>
    </xf>
    <xf numFmtId="0" fontId="0" fillId="3" borderId="66" xfId="0" applyFill="1" applyBorder="1" applyAlignment="1">
      <alignment/>
    </xf>
    <xf numFmtId="0" fontId="6" fillId="3" borderId="4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78" fontId="6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7" xfId="0" applyFill="1" applyBorder="1" applyAlignment="1">
      <alignment/>
    </xf>
    <xf numFmtId="0" fontId="6" fillId="3" borderId="57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6" fillId="3" borderId="67" xfId="0" applyFont="1" applyFill="1" applyBorder="1" applyAlignment="1">
      <alignment/>
    </xf>
    <xf numFmtId="0" fontId="0" fillId="12" borderId="0" xfId="0" applyFill="1" applyAlignment="1">
      <alignment/>
    </xf>
    <xf numFmtId="0" fontId="6" fillId="11" borderId="0" xfId="0" applyFont="1" applyFill="1" applyAlignment="1">
      <alignment/>
    </xf>
    <xf numFmtId="0" fontId="6" fillId="3" borderId="0" xfId="0" applyFont="1" applyFill="1" applyBorder="1" applyAlignment="1">
      <alignment horizontal="right"/>
    </xf>
    <xf numFmtId="0" fontId="6" fillId="3" borderId="66" xfId="0" applyFont="1" applyFill="1" applyBorder="1" applyAlignment="1">
      <alignment/>
    </xf>
    <xf numFmtId="0" fontId="0" fillId="3" borderId="68" xfId="0" applyFill="1" applyBorder="1" applyAlignment="1">
      <alignment/>
    </xf>
    <xf numFmtId="176" fontId="6" fillId="3" borderId="67" xfId="0" applyNumberFormat="1" applyFont="1" applyFill="1" applyBorder="1" applyAlignment="1">
      <alignment/>
    </xf>
    <xf numFmtId="0" fontId="6" fillId="3" borderId="59" xfId="0" applyFont="1" applyFill="1" applyBorder="1" applyAlignment="1">
      <alignment/>
    </xf>
    <xf numFmtId="0" fontId="0" fillId="2" borderId="41" xfId="0" applyFill="1" applyBorder="1" applyAlignment="1" applyProtection="1">
      <alignment horizontal="center"/>
      <protection/>
    </xf>
    <xf numFmtId="0" fontId="0" fillId="2" borderId="69" xfId="0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70" xfId="0" applyFill="1" applyBorder="1" applyAlignment="1" applyProtection="1">
      <alignment horizontal="center"/>
      <protection/>
    </xf>
    <xf numFmtId="0" fontId="0" fillId="2" borderId="7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10" borderId="72" xfId="0" applyFill="1" applyBorder="1" applyAlignment="1" applyProtection="1">
      <alignment/>
      <protection locked="0"/>
    </xf>
    <xf numFmtId="0" fontId="0" fillId="10" borderId="73" xfId="0" applyFill="1" applyBorder="1" applyAlignment="1" applyProtection="1">
      <alignment/>
      <protection locked="0"/>
    </xf>
    <xf numFmtId="0" fontId="0" fillId="12" borderId="67" xfId="0" applyFill="1" applyBorder="1" applyAlignment="1">
      <alignment/>
    </xf>
    <xf numFmtId="0" fontId="0" fillId="0" borderId="74" xfId="0" applyBorder="1" applyAlignment="1">
      <alignment/>
    </xf>
    <xf numFmtId="0" fontId="0" fillId="12" borderId="66" xfId="0" applyFill="1" applyBorder="1" applyAlignment="1">
      <alignment/>
    </xf>
    <xf numFmtId="0" fontId="0" fillId="12" borderId="0" xfId="0" applyFill="1" applyBorder="1" applyAlignment="1">
      <alignment/>
    </xf>
    <xf numFmtId="0" fontId="6" fillId="11" borderId="75" xfId="0" applyFont="1" applyFill="1" applyBorder="1" applyAlignment="1">
      <alignment/>
    </xf>
    <xf numFmtId="0" fontId="6" fillId="11" borderId="61" xfId="0" applyFont="1" applyFill="1" applyBorder="1" applyAlignment="1">
      <alignment/>
    </xf>
    <xf numFmtId="0" fontId="0" fillId="10" borderId="41" xfId="0" applyFill="1" applyBorder="1" applyAlignment="1" applyProtection="1">
      <alignment horizontal="left"/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1" borderId="75" xfId="0" applyFill="1" applyBorder="1" applyAlignment="1" applyProtection="1">
      <alignment horizontal="left"/>
      <protection locked="0"/>
    </xf>
    <xf numFmtId="0" fontId="0" fillId="11" borderId="61" xfId="0" applyFill="1" applyBorder="1" applyAlignment="1" applyProtection="1">
      <alignment horizontal="left"/>
      <protection locked="0"/>
    </xf>
    <xf numFmtId="0" fontId="0" fillId="13" borderId="76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75" xfId="0" applyFill="1" applyBorder="1" applyAlignment="1">
      <alignment/>
    </xf>
    <xf numFmtId="180" fontId="0" fillId="4" borderId="61" xfId="0" applyNumberFormat="1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77" xfId="0" applyFill="1" applyBorder="1" applyAlignment="1">
      <alignment/>
    </xf>
    <xf numFmtId="0" fontId="0" fillId="4" borderId="78" xfId="0" applyFill="1" applyBorder="1" applyAlignment="1">
      <alignment/>
    </xf>
    <xf numFmtId="0" fontId="0" fillId="4" borderId="79" xfId="0" applyFill="1" applyBorder="1" applyAlignment="1">
      <alignment/>
    </xf>
    <xf numFmtId="0" fontId="0" fillId="4" borderId="8" xfId="0" applyFill="1" applyBorder="1" applyAlignment="1">
      <alignment/>
    </xf>
    <xf numFmtId="178" fontId="0" fillId="4" borderId="8" xfId="0" applyNumberFormat="1" applyFill="1" applyBorder="1" applyAlignment="1">
      <alignment/>
    </xf>
    <xf numFmtId="0" fontId="0" fillId="4" borderId="80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68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62" xfId="0" applyFill="1" applyBorder="1" applyAlignment="1">
      <alignment/>
    </xf>
    <xf numFmtId="178" fontId="0" fillId="4" borderId="52" xfId="0" applyNumberFormat="1" applyFill="1" applyBorder="1" applyAlignment="1">
      <alignment/>
    </xf>
    <xf numFmtId="178" fontId="0" fillId="4" borderId="55" xfId="0" applyNumberFormat="1" applyFill="1" applyBorder="1" applyAlignment="1">
      <alignment/>
    </xf>
    <xf numFmtId="178" fontId="0" fillId="4" borderId="81" xfId="0" applyNumberFormat="1" applyFill="1" applyBorder="1" applyAlignment="1">
      <alignment/>
    </xf>
    <xf numFmtId="0" fontId="0" fillId="10" borderId="1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0" fillId="11" borderId="81" xfId="0" applyFill="1" applyBorder="1" applyAlignment="1">
      <alignment/>
    </xf>
    <xf numFmtId="0" fontId="0" fillId="11" borderId="61" xfId="0" applyFill="1" applyBorder="1" applyAlignment="1">
      <alignment horizontal="left"/>
    </xf>
    <xf numFmtId="0" fontId="0" fillId="11" borderId="81" xfId="0" applyFill="1" applyBorder="1" applyAlignment="1">
      <alignment horizontal="left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6" fillId="4" borderId="75" xfId="0" applyFont="1" applyFill="1" applyBorder="1" applyAlignment="1">
      <alignment/>
    </xf>
    <xf numFmtId="0" fontId="0" fillId="7" borderId="4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82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6" fillId="4" borderId="61" xfId="0" applyFont="1" applyFill="1" applyBorder="1" applyAlignment="1">
      <alignment/>
    </xf>
    <xf numFmtId="0" fontId="0" fillId="4" borderId="61" xfId="0" applyFill="1" applyBorder="1" applyAlignment="1">
      <alignment/>
    </xf>
    <xf numFmtId="0" fontId="0" fillId="2" borderId="30" xfId="0" applyFill="1" applyBorder="1" applyAlignment="1" applyProtection="1">
      <alignment horizontal="center"/>
      <protection/>
    </xf>
    <xf numFmtId="0" fontId="0" fillId="4" borderId="83" xfId="0" applyFill="1" applyBorder="1" applyAlignment="1">
      <alignment/>
    </xf>
    <xf numFmtId="0" fontId="0" fillId="4" borderId="81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2" borderId="84" xfId="0" applyFill="1" applyBorder="1" applyAlignment="1" applyProtection="1">
      <alignment horizontal="right"/>
      <protection/>
    </xf>
    <xf numFmtId="0" fontId="0" fillId="2" borderId="27" xfId="0" applyFill="1" applyBorder="1" applyAlignment="1" applyProtection="1">
      <alignment horizontal="right"/>
      <protection/>
    </xf>
    <xf numFmtId="0" fontId="0" fillId="2" borderId="85" xfId="0" applyFill="1" applyBorder="1" applyAlignment="1" applyProtection="1">
      <alignment horizontal="right"/>
      <protection/>
    </xf>
    <xf numFmtId="0" fontId="0" fillId="10" borderId="72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73" xfId="0" applyFill="1" applyBorder="1" applyAlignment="1" applyProtection="1">
      <alignment horizontal="center" vertical="center"/>
      <protection locked="0"/>
    </xf>
    <xf numFmtId="0" fontId="0" fillId="10" borderId="86" xfId="0" applyFill="1" applyBorder="1" applyAlignment="1" applyProtection="1">
      <alignment horizontal="center"/>
      <protection locked="0"/>
    </xf>
    <xf numFmtId="0" fontId="0" fillId="10" borderId="28" xfId="0" applyFill="1" applyBorder="1" applyAlignment="1" applyProtection="1">
      <alignment horizontal="center"/>
      <protection locked="0"/>
    </xf>
    <xf numFmtId="0" fontId="0" fillId="10" borderId="87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right"/>
      <protection/>
    </xf>
    <xf numFmtId="0" fontId="0" fillId="2" borderId="21" xfId="0" applyFill="1" applyBorder="1" applyAlignment="1" applyProtection="1">
      <alignment horizontal="right"/>
      <protection/>
    </xf>
    <xf numFmtId="0" fontId="0" fillId="2" borderId="73" xfId="0" applyFill="1" applyBorder="1" applyAlignment="1" applyProtection="1">
      <alignment horizontal="right"/>
      <protection/>
    </xf>
    <xf numFmtId="0" fontId="6" fillId="3" borderId="64" xfId="0" applyFont="1" applyFill="1" applyBorder="1" applyAlignment="1" applyProtection="1">
      <alignment horizontal="left" vertical="top"/>
      <protection hidden="1"/>
    </xf>
    <xf numFmtId="0" fontId="6" fillId="3" borderId="65" xfId="0" applyFont="1" applyFill="1" applyBorder="1" applyAlignment="1" applyProtection="1">
      <alignment horizontal="left" vertical="top"/>
      <protection hidden="1"/>
    </xf>
    <xf numFmtId="0" fontId="10" fillId="10" borderId="7" xfId="0" applyNumberFormat="1" applyFont="1" applyFill="1" applyBorder="1" applyAlignment="1">
      <alignment horizontal="right"/>
    </xf>
    <xf numFmtId="0" fontId="0" fillId="0" borderId="66" xfId="0" applyBorder="1" applyAlignment="1">
      <alignment/>
    </xf>
    <xf numFmtId="0" fontId="0" fillId="4" borderId="88" xfId="0" applyFill="1" applyBorder="1" applyAlignment="1">
      <alignment/>
    </xf>
    <xf numFmtId="0" fontId="0" fillId="0" borderId="86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87" xfId="0" applyFill="1" applyBorder="1" applyAlignment="1" applyProtection="1">
      <alignment horizontal="left"/>
      <protection/>
    </xf>
    <xf numFmtId="0" fontId="0" fillId="10" borderId="87" xfId="0" applyFill="1" applyBorder="1" applyAlignment="1" applyProtection="1">
      <alignment/>
      <protection locked="0"/>
    </xf>
    <xf numFmtId="0" fontId="0" fillId="0" borderId="71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10" borderId="89" xfId="0" applyFill="1" applyBorder="1" applyAlignment="1" applyProtection="1">
      <alignment/>
      <protection locked="0"/>
    </xf>
    <xf numFmtId="0" fontId="0" fillId="10" borderId="86" xfId="0" applyFill="1" applyBorder="1" applyAlignment="1" applyProtection="1">
      <alignment/>
      <protection locked="0"/>
    </xf>
    <xf numFmtId="0" fontId="0" fillId="10" borderId="29" xfId="0" applyFill="1" applyBorder="1" applyAlignment="1" applyProtection="1">
      <alignment/>
      <protection locked="0"/>
    </xf>
    <xf numFmtId="0" fontId="0" fillId="10" borderId="28" xfId="0" applyFill="1" applyBorder="1" applyAlignment="1" applyProtection="1">
      <alignment/>
      <protection locked="0"/>
    </xf>
    <xf numFmtId="0" fontId="0" fillId="10" borderId="9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1" xfId="0" applyFill="1" applyBorder="1" applyAlignment="1" applyProtection="1">
      <alignment horizontal="center"/>
      <protection/>
    </xf>
    <xf numFmtId="0" fontId="0" fillId="2" borderId="91" xfId="0" applyFill="1" applyBorder="1" applyAlignment="1" applyProtection="1">
      <alignment horizontal="center"/>
      <protection/>
    </xf>
    <xf numFmtId="0" fontId="0" fillId="0" borderId="92" xfId="0" applyBorder="1" applyAlignment="1">
      <alignment horizontal="center"/>
    </xf>
    <xf numFmtId="0" fontId="0" fillId="0" borderId="90" xfId="0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0" fillId="2" borderId="36" xfId="0" applyFill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89" xfId="0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0" fontId="0" fillId="0" borderId="37" xfId="0" applyBorder="1" applyAlignment="1">
      <alignment horizontal="center"/>
    </xf>
    <xf numFmtId="0" fontId="0" fillId="2" borderId="82" xfId="0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 horizontal="center"/>
      <protection/>
    </xf>
    <xf numFmtId="0" fontId="0" fillId="8" borderId="91" xfId="0" applyFill="1" applyBorder="1" applyAlignment="1" applyProtection="1">
      <alignment horizontal="center"/>
      <protection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  <protection/>
    </xf>
    <xf numFmtId="0" fontId="0" fillId="8" borderId="41" xfId="0" applyFill="1" applyBorder="1" applyAlignment="1" applyProtection="1">
      <alignment horizontal="center"/>
      <protection/>
    </xf>
    <xf numFmtId="0" fontId="0" fillId="8" borderId="92" xfId="0" applyFill="1" applyBorder="1" applyAlignment="1">
      <alignment horizontal="center"/>
    </xf>
    <xf numFmtId="0" fontId="0" fillId="7" borderId="91" xfId="0" applyFill="1" applyBorder="1" applyAlignment="1" applyProtection="1">
      <alignment horizontal="center"/>
      <protection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/>
    </xf>
    <xf numFmtId="0" fontId="0" fillId="7" borderId="41" xfId="0" applyFill="1" applyBorder="1" applyAlignment="1" applyProtection="1">
      <alignment horizontal="center"/>
      <protection/>
    </xf>
    <xf numFmtId="0" fontId="0" fillId="7" borderId="92" xfId="0" applyFill="1" applyBorder="1" applyAlignment="1">
      <alignment horizontal="center"/>
    </xf>
    <xf numFmtId="0" fontId="0" fillId="10" borderId="91" xfId="0" applyFill="1" applyBorder="1" applyAlignment="1" applyProtection="1">
      <alignment horizontal="center"/>
      <protection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" xfId="0" applyFill="1" applyBorder="1" applyAlignment="1" applyProtection="1">
      <alignment horizontal="center"/>
      <protection/>
    </xf>
    <xf numFmtId="0" fontId="0" fillId="10" borderId="92" xfId="0" applyFill="1" applyBorder="1" applyAlignment="1">
      <alignment horizontal="center"/>
    </xf>
    <xf numFmtId="0" fontId="0" fillId="5" borderId="91" xfId="0" applyFill="1" applyBorder="1" applyAlignment="1" applyProtection="1">
      <alignment horizontal="center"/>
      <protection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6" xfId="0" applyFill="1" applyBorder="1" applyAlignment="1" applyProtection="1">
      <alignment horizontal="center"/>
      <protection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41" xfId="0" applyFill="1" applyBorder="1" applyAlignment="1" applyProtection="1">
      <alignment horizontal="center"/>
      <protection/>
    </xf>
    <xf numFmtId="0" fontId="0" fillId="5" borderId="92" xfId="0" applyFill="1" applyBorder="1" applyAlignment="1">
      <alignment horizontal="center"/>
    </xf>
    <xf numFmtId="0" fontId="0" fillId="4" borderId="36" xfId="0" applyFill="1" applyBorder="1" applyAlignment="1" applyProtection="1">
      <alignment horizontal="center"/>
      <protection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91" xfId="0" applyFill="1" applyBorder="1" applyAlignment="1" applyProtection="1">
      <alignment horizontal="center"/>
      <protection/>
    </xf>
    <xf numFmtId="0" fontId="0" fillId="4" borderId="1" xfId="0" applyFill="1" applyBorder="1" applyAlignment="1">
      <alignment horizontal="center"/>
    </xf>
    <xf numFmtId="0" fontId="0" fillId="4" borderId="9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36" xfId="0" applyFill="1" applyBorder="1" applyAlignment="1" applyProtection="1">
      <alignment horizontal="center"/>
      <protection/>
    </xf>
    <xf numFmtId="0" fontId="0" fillId="3" borderId="91" xfId="0" applyFill="1" applyBorder="1" applyAlignment="1" applyProtection="1">
      <alignment horizontal="center"/>
      <protection/>
    </xf>
    <xf numFmtId="0" fontId="0" fillId="3" borderId="1" xfId="0" applyFill="1" applyBorder="1" applyAlignment="1">
      <alignment horizontal="center"/>
    </xf>
    <xf numFmtId="0" fontId="0" fillId="3" borderId="92" xfId="0" applyFill="1" applyBorder="1" applyAlignment="1">
      <alignment horizontal="center"/>
    </xf>
    <xf numFmtId="0" fontId="0" fillId="4" borderId="41" xfId="0" applyFill="1" applyBorder="1" applyAlignment="1" applyProtection="1">
      <alignment horizontal="center"/>
      <protection/>
    </xf>
    <xf numFmtId="0" fontId="0" fillId="3" borderId="82" xfId="0" applyFill="1" applyBorder="1" applyAlignment="1" applyProtection="1">
      <alignment horizontal="center"/>
      <protection/>
    </xf>
    <xf numFmtId="0" fontId="0" fillId="3" borderId="37" xfId="0" applyFill="1" applyBorder="1" applyAlignment="1" applyProtection="1">
      <alignment horizontal="center"/>
      <protection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94" xfId="0" applyFill="1" applyBorder="1" applyAlignment="1" applyProtection="1">
      <alignment horizontal="center"/>
      <protection/>
    </xf>
    <xf numFmtId="0" fontId="0" fillId="3" borderId="95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34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847725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161925</xdr:colOff>
      <xdr:row>49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847725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161925</xdr:colOff>
      <xdr:row>64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847725" y="1181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161925</xdr:colOff>
      <xdr:row>79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847725" y="1447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9</xdr:row>
      <xdr:rowOff>0</xdr:rowOff>
    </xdr:from>
    <xdr:to>
      <xdr:col>7</xdr:col>
      <xdr:colOff>28575</xdr:colOff>
      <xdr:row>10</xdr:row>
      <xdr:rowOff>85725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19250"/>
          <a:ext cx="413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161925</xdr:colOff>
      <xdr:row>2</xdr:row>
      <xdr:rowOff>152400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8364200" y="51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161925</xdr:colOff>
      <xdr:row>2</xdr:row>
      <xdr:rowOff>152400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5661600" y="51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76</xdr:col>
      <xdr:colOff>161925</xdr:colOff>
      <xdr:row>2</xdr:row>
      <xdr:rowOff>152400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52806600" y="51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101</xdr:col>
      <xdr:colOff>161925</xdr:colOff>
      <xdr:row>2</xdr:row>
      <xdr:rowOff>152400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69951600" y="514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B107"/>
  <sheetViews>
    <sheetView tabSelected="1" workbookViewId="0" topLeftCell="A1">
      <selection activeCell="L4" sqref="L4"/>
    </sheetView>
  </sheetViews>
  <sheetFormatPr defaultColWidth="9.00390625" defaultRowHeight="13.5"/>
  <cols>
    <col min="29" max="29" width="15.125" style="0" customWidth="1"/>
    <col min="30" max="30" width="16.125" style="129" customWidth="1"/>
    <col min="31" max="31" width="18.75390625" style="0" customWidth="1"/>
    <col min="32" max="32" width="13.375" style="0" customWidth="1"/>
    <col min="33" max="33" width="22.25390625" style="0" customWidth="1"/>
    <col min="34" max="34" width="23.625" style="0" customWidth="1"/>
    <col min="35" max="35" width="24.75390625" style="0" customWidth="1"/>
  </cols>
  <sheetData>
    <row r="1" spans="1:35" ht="14.25" thickBot="1">
      <c r="A1" s="213" t="s">
        <v>335</v>
      </c>
      <c r="B1" s="215"/>
      <c r="C1" s="215"/>
      <c r="D1" s="215"/>
      <c r="E1" s="215"/>
      <c r="F1" s="275"/>
      <c r="G1" s="215"/>
      <c r="H1" s="215"/>
      <c r="I1" s="215"/>
      <c r="J1" s="255"/>
      <c r="K1" s="255"/>
      <c r="AC1" s="204" t="str">
        <f>A13</f>
        <v>1,2-ジクロロプロパン：メタノール溶媒・1000ppm　(生データ：12DCP-m-h、解析用に並べ替えたデータ：A12DCP-m-h）</v>
      </c>
      <c r="AD1" s="205"/>
      <c r="AE1" s="205"/>
      <c r="AF1" s="205"/>
      <c r="AG1" s="205"/>
      <c r="AH1" s="205"/>
      <c r="AI1" s="233"/>
    </row>
    <row r="2" spans="1:10" ht="14.25" thickBot="1">
      <c r="A2" s="245" t="s">
        <v>303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34" ht="14.25" thickBot="1">
      <c r="A3" s="245" t="s">
        <v>304</v>
      </c>
      <c r="B3" s="246"/>
      <c r="C3" s="246"/>
      <c r="D3" s="246"/>
      <c r="E3" s="246"/>
      <c r="F3" s="246"/>
      <c r="G3" s="246"/>
      <c r="H3" s="246"/>
      <c r="I3" s="246"/>
      <c r="J3" s="247"/>
      <c r="AC3" s="244" t="str">
        <f>A1</f>
        <v>ファイル名：三段分岐 v.1.6 （三段枝分かれ分析自動計算システム） by Takao Nakagawa &amp; Shigemitsu Shin &lt;2002/04/01&gt;</v>
      </c>
      <c r="AD3" s="251"/>
      <c r="AE3" s="252"/>
      <c r="AF3" s="226"/>
      <c r="AG3" s="215"/>
      <c r="AH3" s="255"/>
    </row>
    <row r="4" spans="1:10" ht="14.25" thickBot="1">
      <c r="A4" s="245" t="s">
        <v>305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29" ht="14.25" thickBot="1">
      <c r="A5" s="245" t="s">
        <v>306</v>
      </c>
      <c r="B5" s="246"/>
      <c r="C5" s="246"/>
      <c r="D5" s="246"/>
      <c r="E5" s="246"/>
      <c r="F5" s="246"/>
      <c r="G5" s="246"/>
      <c r="H5" s="246"/>
      <c r="I5" s="246"/>
      <c r="J5" s="247"/>
      <c r="AC5" s="174" t="s">
        <v>227</v>
      </c>
    </row>
    <row r="6" spans="1:35" ht="14.25" thickBot="1">
      <c r="A6" s="245" t="s">
        <v>307</v>
      </c>
      <c r="B6" s="246"/>
      <c r="C6" s="246"/>
      <c r="D6" s="246"/>
      <c r="E6" s="246"/>
      <c r="F6" s="246"/>
      <c r="G6" s="246"/>
      <c r="H6" s="246"/>
      <c r="I6" s="246"/>
      <c r="J6" s="247"/>
      <c r="AC6" s="173" t="s">
        <v>0</v>
      </c>
      <c r="AD6" s="159" t="s">
        <v>15</v>
      </c>
      <c r="AE6" s="158" t="s">
        <v>16</v>
      </c>
      <c r="AF6" s="159" t="s">
        <v>18</v>
      </c>
      <c r="AG6" s="158" t="s">
        <v>24</v>
      </c>
      <c r="AH6" s="160" t="s">
        <v>25</v>
      </c>
      <c r="AI6" s="160" t="s">
        <v>230</v>
      </c>
    </row>
    <row r="7" spans="1:35" ht="13.5">
      <c r="A7" s="245" t="s">
        <v>308</v>
      </c>
      <c r="B7" s="246"/>
      <c r="C7" s="246"/>
      <c r="D7" s="246"/>
      <c r="E7" s="246"/>
      <c r="F7" s="246"/>
      <c r="G7" s="246"/>
      <c r="H7" s="246"/>
      <c r="I7" s="246"/>
      <c r="J7" s="247"/>
      <c r="AC7" s="271" t="str">
        <f>H15</f>
        <v>日間変動</v>
      </c>
      <c r="AD7" s="161" t="str">
        <f>"SSp＝"&amp;FIXED(Sheet2!K133,4,TRUE)&amp;""</f>
        <v>SSp＝6.6150</v>
      </c>
      <c r="AE7" s="162" t="str">
        <f>"fp = p-1=　   　"&amp;FIXED(Sheet2!E140,0,TRUE)&amp;""</f>
        <v>fp = p-1=　   　1</v>
      </c>
      <c r="AF7" s="163" t="str">
        <f>"MSp＝"&amp;FIXED(Sheet2!D146,4,TRUE)&amp;""</f>
        <v>MSp＝6.6150</v>
      </c>
      <c r="AG7" s="164" t="str">
        <f>"Fp = MSp/MSq＝"&amp;FIXED(Sheet2!D152,4,TRUE)&amp;""</f>
        <v>Fp = MSp/MSq＝2.0125</v>
      </c>
      <c r="AH7" s="165" t="str">
        <f>"FDIST(Fp,fp,fq) = "&amp;FIXED(FDIST(Sheet2!D152,Sheet2!E140,Sheet2!E141),4)</f>
        <v>FDIST(Fp,fp,fq) = 0.2058</v>
      </c>
      <c r="AI7" s="165" t="str">
        <f>"FINV(0.05,fp/fq) = "&amp;FIXED(FINV(0.05,Sheet2!E140,Sheet2!E141),4)</f>
        <v>FINV(0.05,fp/fq) = 5.9874</v>
      </c>
    </row>
    <row r="8" spans="1:35" ht="14.25" thickBot="1">
      <c r="A8" s="248" t="s">
        <v>331</v>
      </c>
      <c r="B8" s="249"/>
      <c r="C8" s="249"/>
      <c r="D8" s="249"/>
      <c r="E8" s="249"/>
      <c r="F8" s="249"/>
      <c r="G8" s="249"/>
      <c r="H8" s="249"/>
      <c r="I8" s="249"/>
      <c r="J8" s="250"/>
      <c r="AC8" s="271" t="str">
        <f>H16</f>
        <v>調製間変動</v>
      </c>
      <c r="AD8" s="166" t="str">
        <f>"SSq＝"&amp;FIXED(Sheet2!K134,4,TRUE)&amp;""</f>
        <v>SSq＝19.7217</v>
      </c>
      <c r="AE8" s="162" t="str">
        <f>"fq = p(q-1) =   "&amp;FIXED(Sheet2!E141,0,TRUE)&amp;""</f>
        <v>fq = p(q-1) =   6</v>
      </c>
      <c r="AF8" s="163" t="str">
        <f>"MSq＝"&amp;FIXED(Sheet2!D147,4,TRUE)&amp;""</f>
        <v>MSq＝3.2869</v>
      </c>
      <c r="AG8" s="164" t="str">
        <f>"Fq = MSq/MSr＝"&amp;FIXED(Sheet2!D153,4,TRUE)&amp;""</f>
        <v>Fq = MSq/MSr＝1.9590</v>
      </c>
      <c r="AH8" s="165" t="str">
        <f>"FDIST(Fq,fq,fr) = "&amp;FIXED(FDIST(Sheet2!D153,Sheet2!E141,Sheet2!E142),4)</f>
        <v>FDIST(Fq,fq,fr) = 0.1119</v>
      </c>
      <c r="AI8" s="165" t="str">
        <f>"FINV(0.05,fq/fr) = "&amp;FIXED(FINV(0.05,Sheet2!E141,Sheet2!E142),4)</f>
        <v>FINV(0.05,fq/fr) = 2.5082</v>
      </c>
    </row>
    <row r="9" spans="29:35" ht="14.25" thickTop="1">
      <c r="AC9" s="271" t="str">
        <f>H17</f>
        <v>アンプル間変動</v>
      </c>
      <c r="AD9" s="166" t="str">
        <f>"SSr＝"&amp;FIXED(Sheet2!K135,4,TRUE)&amp;""</f>
        <v>SSr＝40.2683</v>
      </c>
      <c r="AE9" s="162" t="str">
        <f>"fn = pq(r-1) = "&amp;FIXED(Sheet2!E142,0,TRUE)&amp;""</f>
        <v>fn = pq(r-1) = 24</v>
      </c>
      <c r="AF9" s="163" t="str">
        <f>"MSr＝"&amp;FIXED(Sheet2!D148,4,TRUE)&amp;""</f>
        <v>MSr＝1.6778</v>
      </c>
      <c r="AG9" s="164" t="str">
        <f>"Fr = MSr/MSe＝"&amp;FIXED(Sheet2!D154,4,TRUE)&amp;""</f>
        <v>Fr = MSr/MSe＝1.0603</v>
      </c>
      <c r="AH9" s="165" t="str">
        <f>"FDIST(Fr,fr,fe) = "&amp;FIXED(FDIST(Sheet2!D154,Sheet2!E142,Sheet2!E143),4)</f>
        <v>FDIST(Fr,fr,fe) = 0.4113</v>
      </c>
      <c r="AI9" s="165" t="str">
        <f>"FINV(0.05,fr/fe) = "&amp;FIXED(FINV(0.05,Sheet2!E142,Sheet2!E143),4)</f>
        <v>FINV(0.05,fr/fe) = 1.6886</v>
      </c>
    </row>
    <row r="10" spans="29:35" ht="27.75" thickBot="1">
      <c r="AC10" s="272" t="str">
        <f>H18</f>
        <v>測定誤差変動</v>
      </c>
      <c r="AD10" s="167" t="str">
        <f>"SSe＝"&amp;FIXED(Sheet2!K136,4,TRUE)&amp;""</f>
        <v>SSe＝101.2733</v>
      </c>
      <c r="AE10" s="172" t="str">
        <f>"fn = pqr(n-1) = "&amp;FIXED(Sheet2!E143,0,TRUE)&amp;""</f>
        <v>fn = pqr(n-1) = 64</v>
      </c>
      <c r="AF10" s="163" t="str">
        <f>"MSe＝"&amp;FIXED(Sheet2!D149,4,TRUE)&amp;""</f>
        <v>MSe＝1.5824</v>
      </c>
      <c r="AG10" s="164"/>
      <c r="AH10" s="165"/>
      <c r="AI10" s="165"/>
    </row>
    <row r="11" spans="29:35" ht="14.25" thickBot="1">
      <c r="AC11" s="272" t="s">
        <v>328</v>
      </c>
      <c r="AD11" s="167" t="str">
        <f>"SSt＝"&amp;FIXED(Sheet2!K138,4,TRUE)&amp;""</f>
        <v>SSt＝167.8783</v>
      </c>
      <c r="AE11" s="168" t="str">
        <f>"ft = pqrn-1 = "&amp;FIXED(Sheet2!E144,0,TRUE)&amp;""</f>
        <v>ft = pqrn-1 = 95</v>
      </c>
      <c r="AF11" s="169" t="str">
        <f>"MSt＝"&amp;FIXED(Sheet2!D150,4,TRUE)&amp;""</f>
        <v>MSt＝1.7671</v>
      </c>
      <c r="AG11" s="170"/>
      <c r="AH11" s="171"/>
      <c r="AI11" s="171"/>
    </row>
    <row r="12" spans="29:35" ht="14.25" thickBot="1">
      <c r="AC12" s="84"/>
      <c r="AD12" s="130"/>
      <c r="AE12" s="84"/>
      <c r="AF12" s="84"/>
      <c r="AG12" s="84"/>
      <c r="AH12" s="84"/>
      <c r="AI12" s="84"/>
    </row>
    <row r="13" spans="1:35" ht="15" thickBot="1" thickTop="1">
      <c r="A13" s="206" t="s">
        <v>333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31"/>
      <c r="M13" s="232"/>
      <c r="AC13" s="84"/>
      <c r="AD13" s="130"/>
      <c r="AE13" s="84"/>
      <c r="AF13" s="84"/>
      <c r="AG13" s="84"/>
      <c r="AH13" s="84"/>
      <c r="AI13" s="84"/>
    </row>
    <row r="14" spans="1:35" ht="15" thickBot="1" thickTop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08"/>
      <c r="M14" s="108"/>
      <c r="AC14" s="175" t="s">
        <v>231</v>
      </c>
      <c r="AD14" s="176"/>
      <c r="AE14" s="176"/>
      <c r="AF14" s="176"/>
      <c r="AG14" s="176"/>
      <c r="AH14" s="188"/>
      <c r="AI14" s="189"/>
    </row>
    <row r="15" spans="1:35" ht="14.25" thickTop="1">
      <c r="A15" s="306" t="s">
        <v>233</v>
      </c>
      <c r="B15" s="307"/>
      <c r="C15" s="308"/>
      <c r="D15" s="198">
        <v>1000</v>
      </c>
      <c r="E15" s="276" t="s">
        <v>334</v>
      </c>
      <c r="F15" s="258"/>
      <c r="G15" s="283" t="s">
        <v>319</v>
      </c>
      <c r="H15" s="286" t="s">
        <v>228</v>
      </c>
      <c r="I15" s="287"/>
      <c r="J15" s="259" t="s">
        <v>246</v>
      </c>
      <c r="K15" s="262">
        <v>2</v>
      </c>
      <c r="L15" s="256"/>
      <c r="M15" s="280" t="s">
        <v>315</v>
      </c>
      <c r="N15" s="268" t="s">
        <v>314</v>
      </c>
      <c r="O15" s="265">
        <v>1</v>
      </c>
      <c r="AC15" s="177" t="str">
        <f>H15&amp;"  Vp = σp2 = (MSp-MSq)/nrq ="</f>
        <v>日間変動  Vp = σp2 = (MSp-MSq)/nrq =</v>
      </c>
      <c r="AD15" s="178"/>
      <c r="AE15" s="178"/>
      <c r="AF15" s="178"/>
      <c r="AG15" s="179">
        <f>Sheet2!F158</f>
        <v>0.06933449074072966</v>
      </c>
      <c r="AH15" s="180"/>
      <c r="AI15" s="181"/>
    </row>
    <row r="16" spans="1:36" ht="14.25" customHeight="1">
      <c r="A16" s="303" t="s">
        <v>325</v>
      </c>
      <c r="B16" s="304"/>
      <c r="C16" s="305"/>
      <c r="D16" s="273">
        <v>0.055</v>
      </c>
      <c r="E16" s="277" t="s">
        <v>326</v>
      </c>
      <c r="F16" s="258"/>
      <c r="G16" s="284"/>
      <c r="H16" s="288" t="s">
        <v>322</v>
      </c>
      <c r="I16" s="289"/>
      <c r="J16" s="260" t="s">
        <v>320</v>
      </c>
      <c r="K16" s="263">
        <v>4</v>
      </c>
      <c r="L16" s="256"/>
      <c r="M16" s="281"/>
      <c r="N16" s="269" t="s">
        <v>316</v>
      </c>
      <c r="O16" s="266">
        <v>1</v>
      </c>
      <c r="AC16" s="177" t="str">
        <f>H16&amp;"  Vq = σq2 =(MSq-MSr）/ｎｒ ="</f>
        <v>調製間変動  Vq = σq2 =(MSq-MSr）/ｎｒ =</v>
      </c>
      <c r="AD16" s="178"/>
      <c r="AE16" s="178"/>
      <c r="AF16" s="178"/>
      <c r="AG16" s="179">
        <f>Sheet2!F159</f>
        <v>0.1340914351851866</v>
      </c>
      <c r="AH16" s="180"/>
      <c r="AI16" s="181"/>
      <c r="AJ16" s="82"/>
    </row>
    <row r="17" spans="1:36" ht="14.25" thickBot="1">
      <c r="A17" s="297" t="s">
        <v>324</v>
      </c>
      <c r="B17" s="298"/>
      <c r="C17" s="299"/>
      <c r="D17" s="199">
        <v>1000</v>
      </c>
      <c r="E17" s="278" t="s">
        <v>327</v>
      </c>
      <c r="F17" s="258"/>
      <c r="G17" s="284"/>
      <c r="H17" s="288" t="s">
        <v>323</v>
      </c>
      <c r="I17" s="289"/>
      <c r="J17" s="260" t="s">
        <v>321</v>
      </c>
      <c r="K17" s="263">
        <v>4</v>
      </c>
      <c r="L17" s="256"/>
      <c r="M17" s="281"/>
      <c r="N17" s="269" t="s">
        <v>317</v>
      </c>
      <c r="O17" s="266">
        <v>1</v>
      </c>
      <c r="AC17" s="177" t="str">
        <f>H17&amp;"  Vr = σr2 = (MSr-MSe)/n ＝"</f>
        <v>アンプル間変動  Vr = σr2 = (MSr-MSe)/n ＝</v>
      </c>
      <c r="AD17" s="178"/>
      <c r="AE17" s="178"/>
      <c r="AF17" s="178"/>
      <c r="AG17" s="179">
        <f>Sheet2!F160</f>
        <v>0.031817129629604445</v>
      </c>
      <c r="AH17" s="180"/>
      <c r="AI17" s="181"/>
      <c r="AJ17" s="82"/>
    </row>
    <row r="18" spans="1:36" ht="15" thickBot="1" thickTop="1">
      <c r="A18" s="84"/>
      <c r="B18" s="84"/>
      <c r="C18" s="84"/>
      <c r="D18" s="84"/>
      <c r="E18" s="156"/>
      <c r="F18" s="258"/>
      <c r="G18" s="285"/>
      <c r="H18" s="290" t="s">
        <v>229</v>
      </c>
      <c r="I18" s="279"/>
      <c r="J18" s="261" t="s">
        <v>234</v>
      </c>
      <c r="K18" s="264">
        <v>3</v>
      </c>
      <c r="L18" s="256"/>
      <c r="M18" s="282"/>
      <c r="N18" s="270" t="s">
        <v>318</v>
      </c>
      <c r="O18" s="267">
        <v>3</v>
      </c>
      <c r="AC18" s="177" t="str">
        <f>H18&amp;"  Ve = σe2 = MSe ＝"</f>
        <v>測定誤差変動  Ve = σe2 = MSe ＝</v>
      </c>
      <c r="AD18" s="178"/>
      <c r="AE18" s="178"/>
      <c r="AF18" s="178"/>
      <c r="AG18" s="179">
        <f>Sheet2!F161</f>
        <v>1.582395833333351</v>
      </c>
      <c r="AH18" s="180"/>
      <c r="AI18" s="181"/>
      <c r="AJ18" s="82"/>
    </row>
    <row r="19" spans="1:41" ht="15" thickBot="1" thickTop="1">
      <c r="A19" s="197"/>
      <c r="B19" s="156"/>
      <c r="C19" s="84"/>
      <c r="D19" s="84"/>
      <c r="E19" s="156"/>
      <c r="F19" s="157"/>
      <c r="G19" s="157"/>
      <c r="H19" s="156"/>
      <c r="I19" s="157"/>
      <c r="J19" s="157"/>
      <c r="K19" s="257"/>
      <c r="L19" s="113"/>
      <c r="M19" s="113"/>
      <c r="N19" s="113"/>
      <c r="O19" s="108"/>
      <c r="AC19" s="177"/>
      <c r="AD19" s="178"/>
      <c r="AE19" s="178"/>
      <c r="AF19" s="178"/>
      <c r="AG19" s="179"/>
      <c r="AH19" s="180"/>
      <c r="AI19" s="181"/>
      <c r="AJ19" s="82"/>
      <c r="AK19" s="107"/>
      <c r="AL19" s="107"/>
      <c r="AM19" s="107"/>
      <c r="AN19" s="107"/>
      <c r="AO19" s="107"/>
    </row>
    <row r="20" spans="1:41" ht="15" thickBot="1" thickTop="1">
      <c r="A20" s="195" t="s">
        <v>254</v>
      </c>
      <c r="B20" s="291">
        <v>1</v>
      </c>
      <c r="C20" s="292"/>
      <c r="D20" s="292"/>
      <c r="E20" s="292"/>
      <c r="F20" s="292"/>
      <c r="G20" s="291">
        <v>1</v>
      </c>
      <c r="H20" s="292"/>
      <c r="I20" s="292"/>
      <c r="J20" s="292"/>
      <c r="K20" s="292"/>
      <c r="L20" s="291">
        <v>1</v>
      </c>
      <c r="M20" s="292"/>
      <c r="N20" s="292"/>
      <c r="O20" s="292"/>
      <c r="P20" s="292"/>
      <c r="Q20" s="291">
        <v>1</v>
      </c>
      <c r="R20" s="292"/>
      <c r="S20" s="292"/>
      <c r="T20" s="292"/>
      <c r="U20" s="296"/>
      <c r="V20" s="295">
        <v>1</v>
      </c>
      <c r="W20" s="292"/>
      <c r="X20" s="292"/>
      <c r="Y20" s="292"/>
      <c r="Z20" s="293"/>
      <c r="AC20" s="177" t="str">
        <f>Sheet2!A163</f>
        <v>jcss校正時の値付けの標準不確かさ（ただし、p' = 1, q' = 1, r' = 1, n' = 3 とする）</v>
      </c>
      <c r="AD20" s="178"/>
      <c r="AE20" s="178"/>
      <c r="AF20" s="178"/>
      <c r="AG20" s="179"/>
      <c r="AH20" s="187" t="s">
        <v>247</v>
      </c>
      <c r="AI20" s="181"/>
      <c r="AJ20" s="82"/>
      <c r="AK20" s="107"/>
      <c r="AL20" s="107"/>
      <c r="AM20" s="107"/>
      <c r="AN20" s="107"/>
      <c r="AO20" s="107"/>
    </row>
    <row r="21" spans="1:41" ht="15" thickBot="1" thickTop="1">
      <c r="A21" s="193" t="s">
        <v>252</v>
      </c>
      <c r="B21" s="294">
        <v>1</v>
      </c>
      <c r="C21" s="292"/>
      <c r="D21" s="292"/>
      <c r="E21" s="292"/>
      <c r="F21" s="293"/>
      <c r="G21" s="300">
        <v>2</v>
      </c>
      <c r="H21" s="301"/>
      <c r="I21" s="301"/>
      <c r="J21" s="301"/>
      <c r="K21" s="302"/>
      <c r="L21" s="300">
        <v>3</v>
      </c>
      <c r="M21" s="301"/>
      <c r="N21" s="301"/>
      <c r="O21" s="301"/>
      <c r="P21" s="309"/>
      <c r="Q21" s="300">
        <v>4</v>
      </c>
      <c r="R21" s="300"/>
      <c r="S21" s="300"/>
      <c r="T21" s="300"/>
      <c r="U21" s="300"/>
      <c r="V21" s="310">
        <v>5</v>
      </c>
      <c r="W21" s="300"/>
      <c r="X21" s="300"/>
      <c r="Y21" s="300"/>
      <c r="Z21" s="311"/>
      <c r="AC21" s="177" t="str">
        <f>H15&amp;"標準不確かさ  up = √(σp2/p)  ="</f>
        <v>日間変動標準不確かさ  up = √(σp2/p)  =</v>
      </c>
      <c r="AD21" s="178"/>
      <c r="AE21" s="178"/>
      <c r="AF21" s="178"/>
      <c r="AG21" s="179">
        <f>Sheet2!F164</f>
        <v>0.263314433217645</v>
      </c>
      <c r="AH21" s="179">
        <f>Sheet2!I164</f>
        <v>0.026331443321764503</v>
      </c>
      <c r="AI21" s="182" t="s">
        <v>249</v>
      </c>
      <c r="AJ21" s="82"/>
      <c r="AK21" s="107"/>
      <c r="AL21" s="107"/>
      <c r="AM21" s="107"/>
      <c r="AN21" s="107"/>
      <c r="AO21" s="107"/>
    </row>
    <row r="22" spans="1:41" ht="15" thickBot="1" thickTop="1">
      <c r="A22" s="142" t="s">
        <v>253</v>
      </c>
      <c r="B22" s="4">
        <v>1</v>
      </c>
      <c r="C22" s="3">
        <v>2</v>
      </c>
      <c r="D22" s="3">
        <v>3</v>
      </c>
      <c r="E22" s="3">
        <v>4</v>
      </c>
      <c r="F22" s="5">
        <v>5</v>
      </c>
      <c r="G22" s="6">
        <v>1</v>
      </c>
      <c r="H22" s="3">
        <v>2</v>
      </c>
      <c r="I22" s="3">
        <v>3</v>
      </c>
      <c r="J22" s="3">
        <v>4</v>
      </c>
      <c r="K22" s="143">
        <v>5</v>
      </c>
      <c r="L22" s="6">
        <v>1</v>
      </c>
      <c r="M22" s="3">
        <v>2</v>
      </c>
      <c r="N22" s="3">
        <v>3</v>
      </c>
      <c r="O22" s="3">
        <v>4</v>
      </c>
      <c r="P22" s="5">
        <v>5</v>
      </c>
      <c r="Q22" s="4">
        <v>1</v>
      </c>
      <c r="R22" s="3">
        <v>2</v>
      </c>
      <c r="S22" s="3">
        <v>3</v>
      </c>
      <c r="T22" s="3">
        <v>4</v>
      </c>
      <c r="U22" s="5">
        <v>5</v>
      </c>
      <c r="V22" s="4">
        <v>1</v>
      </c>
      <c r="W22" s="3">
        <v>2</v>
      </c>
      <c r="X22" s="3">
        <v>3</v>
      </c>
      <c r="Y22" s="3">
        <v>4</v>
      </c>
      <c r="Z22" s="5">
        <v>5</v>
      </c>
      <c r="AC22" s="177" t="str">
        <f>H16&amp;"標準不確かさ  uq = √(σq2/qp)  ="</f>
        <v>調製間変動標準不確かさ  uq = √(σq2/qp)  =</v>
      </c>
      <c r="AD22" s="178"/>
      <c r="AE22" s="178"/>
      <c r="AF22" s="178"/>
      <c r="AG22" s="179">
        <f>Sheet2!F165</f>
        <v>0.36618497400246586</v>
      </c>
      <c r="AH22" s="179">
        <f>Sheet2!I165</f>
        <v>0.036618497400246586</v>
      </c>
      <c r="AI22" s="182" t="s">
        <v>249</v>
      </c>
      <c r="AJ22" s="82"/>
      <c r="AK22" s="107"/>
      <c r="AL22" s="107"/>
      <c r="AM22" s="107"/>
      <c r="AN22" s="107"/>
      <c r="AO22" s="107"/>
    </row>
    <row r="23" spans="1:41" ht="14.25" thickTop="1">
      <c r="A23" s="196">
        <v>1</v>
      </c>
      <c r="B23" s="13">
        <v>1000.9</v>
      </c>
      <c r="C23" s="8">
        <v>1005.3</v>
      </c>
      <c r="D23" s="8">
        <v>1004.5</v>
      </c>
      <c r="E23" s="8">
        <v>1001.9</v>
      </c>
      <c r="F23" s="11"/>
      <c r="G23" s="139">
        <v>1003.2</v>
      </c>
      <c r="H23" s="8">
        <v>1002.9</v>
      </c>
      <c r="I23" s="8">
        <v>1005.4</v>
      </c>
      <c r="J23" s="8">
        <v>1003</v>
      </c>
      <c r="K23" s="144"/>
      <c r="L23" s="10">
        <v>1005.6</v>
      </c>
      <c r="M23" s="8">
        <v>1004.6</v>
      </c>
      <c r="N23" s="8">
        <v>1004.8</v>
      </c>
      <c r="O23" s="8">
        <v>1003.2</v>
      </c>
      <c r="P23" s="9"/>
      <c r="Q23" s="10">
        <v>1004.3</v>
      </c>
      <c r="R23" s="8">
        <v>1004.9</v>
      </c>
      <c r="S23" s="8">
        <v>1005.1</v>
      </c>
      <c r="T23" s="8">
        <v>1005.4</v>
      </c>
      <c r="U23" s="13"/>
      <c r="V23" s="12"/>
      <c r="W23" s="8"/>
      <c r="X23" s="8"/>
      <c r="Y23" s="8"/>
      <c r="Z23" s="9"/>
      <c r="AC23" s="177" t="str">
        <f>H17&amp;"標準不確かさ  ur = √(σr2/rqp) ="</f>
        <v>アンプル間変動標準不確かさ  ur = √(σr2/rqp) =</v>
      </c>
      <c r="AD23" s="178"/>
      <c r="AE23" s="178"/>
      <c r="AF23" s="178"/>
      <c r="AG23" s="179">
        <f>Sheet2!F166</f>
        <v>0.17837356763154244</v>
      </c>
      <c r="AH23" s="179">
        <f>Sheet2!I166</f>
        <v>0.017837356763154243</v>
      </c>
      <c r="AI23" s="182" t="s">
        <v>249</v>
      </c>
      <c r="AJ23" s="82"/>
      <c r="AK23" s="107"/>
      <c r="AL23" s="107"/>
      <c r="AM23" s="107"/>
      <c r="AN23" s="107"/>
      <c r="AO23" s="107"/>
    </row>
    <row r="24" spans="1:41" ht="13.5">
      <c r="A24" s="29">
        <v>2</v>
      </c>
      <c r="B24" s="35">
        <v>1003</v>
      </c>
      <c r="C24" s="30">
        <v>1004.3</v>
      </c>
      <c r="D24" s="30">
        <v>1004.5</v>
      </c>
      <c r="E24" s="30">
        <v>1004</v>
      </c>
      <c r="F24" s="33"/>
      <c r="G24" s="145">
        <v>1002</v>
      </c>
      <c r="H24" s="30">
        <v>1005.8</v>
      </c>
      <c r="I24" s="30">
        <v>1003.2</v>
      </c>
      <c r="J24" s="30">
        <v>1001.3</v>
      </c>
      <c r="K24" s="141"/>
      <c r="L24" s="32">
        <v>1005.1</v>
      </c>
      <c r="M24" s="30">
        <v>1005.5</v>
      </c>
      <c r="N24" s="30">
        <v>1004.6</v>
      </c>
      <c r="O24" s="30">
        <v>1003.8</v>
      </c>
      <c r="P24" s="31"/>
      <c r="Q24" s="32">
        <v>1001.9</v>
      </c>
      <c r="R24" s="30">
        <v>1003.7</v>
      </c>
      <c r="S24" s="30">
        <v>1004.3</v>
      </c>
      <c r="T24" s="30">
        <v>1002.8</v>
      </c>
      <c r="U24" s="35"/>
      <c r="V24" s="34"/>
      <c r="W24" s="30"/>
      <c r="X24" s="30"/>
      <c r="Y24" s="30"/>
      <c r="Z24" s="31"/>
      <c r="AC24" s="177" t="str">
        <f>H18&amp;"標準不確かさ  ue = √(σe2/nrqp) ="</f>
        <v>測定誤差変動標準不確かさ  ue = √(σe2/nrqp) =</v>
      </c>
      <c r="AD24" s="178"/>
      <c r="AE24" s="178"/>
      <c r="AF24" s="178"/>
      <c r="AG24" s="179">
        <f>Sheet2!F161</f>
        <v>1.582395833333351</v>
      </c>
      <c r="AH24" s="179">
        <f>Sheet2!I167</f>
        <v>0.07262680481597573</v>
      </c>
      <c r="AI24" s="182" t="s">
        <v>249</v>
      </c>
      <c r="AJ24" s="82"/>
      <c r="AK24" s="107"/>
      <c r="AL24" s="107"/>
      <c r="AM24" s="107"/>
      <c r="AN24" s="107"/>
      <c r="AO24" s="107"/>
    </row>
    <row r="25" spans="1:41" ht="13.5">
      <c r="A25" s="29">
        <v>3</v>
      </c>
      <c r="B25" s="35">
        <v>1005.2</v>
      </c>
      <c r="C25" s="30">
        <v>1005.1</v>
      </c>
      <c r="D25" s="30">
        <v>1003.8</v>
      </c>
      <c r="E25" s="30">
        <v>1003.5</v>
      </c>
      <c r="F25" s="33"/>
      <c r="G25" s="145">
        <v>1002.6</v>
      </c>
      <c r="H25" s="30">
        <v>1002.4</v>
      </c>
      <c r="I25" s="30">
        <v>1003</v>
      </c>
      <c r="J25" s="30">
        <v>1006</v>
      </c>
      <c r="K25" s="141"/>
      <c r="L25" s="32">
        <v>1003.3</v>
      </c>
      <c r="M25" s="30">
        <v>1004.7</v>
      </c>
      <c r="N25" s="30">
        <v>1003.8</v>
      </c>
      <c r="O25" s="30">
        <v>1005</v>
      </c>
      <c r="P25" s="31"/>
      <c r="Q25" s="32">
        <v>1003.5</v>
      </c>
      <c r="R25" s="30">
        <v>1004.9</v>
      </c>
      <c r="S25" s="30">
        <v>1004.4</v>
      </c>
      <c r="T25" s="30">
        <v>1004.4</v>
      </c>
      <c r="U25" s="35"/>
      <c r="V25" s="34"/>
      <c r="W25" s="30"/>
      <c r="X25" s="30"/>
      <c r="Y25" s="30"/>
      <c r="Z25" s="31"/>
      <c r="AC25" s="177"/>
      <c r="AD25" s="178"/>
      <c r="AE25" s="178"/>
      <c r="AF25" s="178"/>
      <c r="AG25" s="179"/>
      <c r="AH25" s="179"/>
      <c r="AI25" s="182"/>
      <c r="AJ25" s="82"/>
      <c r="AK25" s="107"/>
      <c r="AL25" s="107"/>
      <c r="AM25" s="107"/>
      <c r="AN25" s="107"/>
      <c r="AO25" s="107"/>
    </row>
    <row r="26" spans="1:41" ht="13.5">
      <c r="A26" s="29">
        <v>4</v>
      </c>
      <c r="B26" s="35"/>
      <c r="C26" s="30"/>
      <c r="D26" s="30"/>
      <c r="E26" s="30"/>
      <c r="F26" s="33"/>
      <c r="G26" s="145"/>
      <c r="H26" s="30"/>
      <c r="I26" s="30"/>
      <c r="J26" s="30"/>
      <c r="K26" s="141"/>
      <c r="L26" s="32"/>
      <c r="M26" s="30"/>
      <c r="N26" s="30"/>
      <c r="O26" s="30"/>
      <c r="P26" s="31"/>
      <c r="Q26" s="32"/>
      <c r="R26" s="30"/>
      <c r="S26" s="30"/>
      <c r="T26" s="30"/>
      <c r="U26" s="35"/>
      <c r="V26" s="34"/>
      <c r="W26" s="30"/>
      <c r="X26" s="30"/>
      <c r="Y26" s="30"/>
      <c r="Z26" s="31"/>
      <c r="AC26" s="177" t="s">
        <v>250</v>
      </c>
      <c r="AD26" s="178"/>
      <c r="AE26" s="178"/>
      <c r="AF26" s="178"/>
      <c r="AG26" s="179"/>
      <c r="AH26" s="179">
        <f>Sheet2!I169</f>
        <v>0.055</v>
      </c>
      <c r="AI26" s="182" t="s">
        <v>249</v>
      </c>
      <c r="AJ26" s="82"/>
      <c r="AK26" s="107"/>
      <c r="AL26" s="107"/>
      <c r="AM26" s="107"/>
      <c r="AN26" s="107"/>
      <c r="AO26" s="107"/>
    </row>
    <row r="27" spans="1:41" ht="13.5">
      <c r="A27" s="7">
        <v>5</v>
      </c>
      <c r="B27" s="13"/>
      <c r="C27" s="8"/>
      <c r="D27" s="8"/>
      <c r="E27" s="8"/>
      <c r="F27" s="11"/>
      <c r="G27" s="139"/>
      <c r="H27" s="8"/>
      <c r="I27" s="8"/>
      <c r="J27" s="8"/>
      <c r="K27" s="144"/>
      <c r="L27" s="10"/>
      <c r="M27" s="8"/>
      <c r="N27" s="8"/>
      <c r="O27" s="8"/>
      <c r="P27" s="9"/>
      <c r="Q27" s="10"/>
      <c r="R27" s="8"/>
      <c r="S27" s="8"/>
      <c r="T27" s="8"/>
      <c r="U27" s="13"/>
      <c r="V27" s="12"/>
      <c r="W27" s="8"/>
      <c r="X27" s="8"/>
      <c r="Y27" s="8"/>
      <c r="Z27" s="9"/>
      <c r="AC27" s="177" t="s">
        <v>329</v>
      </c>
      <c r="AD27" s="178"/>
      <c r="AE27" s="178"/>
      <c r="AF27" s="178"/>
      <c r="AG27" s="179"/>
      <c r="AH27" s="179">
        <f>Sheet2!I170</f>
        <v>0.02886751345948129</v>
      </c>
      <c r="AI27" s="182" t="s">
        <v>249</v>
      </c>
      <c r="AJ27" s="82"/>
      <c r="AK27" s="107"/>
      <c r="AL27" s="107"/>
      <c r="AM27" s="107"/>
      <c r="AN27" s="107"/>
      <c r="AO27" s="107"/>
    </row>
    <row r="28" spans="1:41" ht="13.5">
      <c r="A28" s="29">
        <v>6</v>
      </c>
      <c r="B28" s="35"/>
      <c r="C28" s="30"/>
      <c r="D28" s="30"/>
      <c r="E28" s="30"/>
      <c r="F28" s="33"/>
      <c r="G28" s="145"/>
      <c r="H28" s="30"/>
      <c r="I28" s="30"/>
      <c r="J28" s="30"/>
      <c r="K28" s="141"/>
      <c r="L28" s="32"/>
      <c r="M28" s="30"/>
      <c r="N28" s="30"/>
      <c r="O28" s="30"/>
      <c r="P28" s="31"/>
      <c r="Q28" s="32"/>
      <c r="R28" s="30"/>
      <c r="S28" s="30"/>
      <c r="T28" s="30"/>
      <c r="U28" s="35"/>
      <c r="V28" s="34"/>
      <c r="W28" s="30"/>
      <c r="X28" s="30"/>
      <c r="Y28" s="30"/>
      <c r="Z28" s="31"/>
      <c r="AC28" s="177"/>
      <c r="AD28" s="178"/>
      <c r="AE28" s="178"/>
      <c r="AF28" s="178"/>
      <c r="AG28" s="178"/>
      <c r="AH28" s="179"/>
      <c r="AI28" s="182"/>
      <c r="AJ28" s="83"/>
      <c r="AK28" s="107"/>
      <c r="AL28" s="107"/>
      <c r="AM28" s="107"/>
      <c r="AN28" s="107"/>
      <c r="AO28" s="107"/>
    </row>
    <row r="29" spans="1:41" ht="13.5">
      <c r="A29" s="7">
        <v>7</v>
      </c>
      <c r="B29" s="35"/>
      <c r="C29" s="30"/>
      <c r="D29" s="30"/>
      <c r="E29" s="30"/>
      <c r="F29" s="33"/>
      <c r="G29" s="145"/>
      <c r="H29" s="30"/>
      <c r="I29" s="30"/>
      <c r="J29" s="30"/>
      <c r="K29" s="141"/>
      <c r="L29" s="32"/>
      <c r="M29" s="30"/>
      <c r="N29" s="30"/>
      <c r="O29" s="30"/>
      <c r="P29" s="31"/>
      <c r="Q29" s="32"/>
      <c r="R29" s="30"/>
      <c r="S29" s="30"/>
      <c r="T29" s="30"/>
      <c r="U29" s="35"/>
      <c r="V29" s="34"/>
      <c r="W29" s="30"/>
      <c r="X29" s="30"/>
      <c r="Y29" s="30"/>
      <c r="Z29" s="31"/>
      <c r="AC29" s="177" t="s">
        <v>248</v>
      </c>
      <c r="AD29" s="178"/>
      <c r="AE29" s="178"/>
      <c r="AF29" s="178"/>
      <c r="AG29" s="178"/>
      <c r="AH29" s="179">
        <f>Sheet2!I172</f>
        <v>0.10717003623525737</v>
      </c>
      <c r="AI29" s="182" t="s">
        <v>249</v>
      </c>
      <c r="AJ29" s="131"/>
      <c r="AK29" s="107"/>
      <c r="AL29" s="107"/>
      <c r="AM29" s="107"/>
      <c r="AN29" s="107"/>
      <c r="AO29" s="107"/>
    </row>
    <row r="30" spans="1:41" ht="14.25" thickBot="1">
      <c r="A30" s="29">
        <v>8</v>
      </c>
      <c r="B30" s="35"/>
      <c r="C30" s="30"/>
      <c r="D30" s="30"/>
      <c r="E30" s="30"/>
      <c r="F30" s="33"/>
      <c r="G30" s="145"/>
      <c r="H30" s="30"/>
      <c r="I30" s="30"/>
      <c r="J30" s="30"/>
      <c r="K30" s="141"/>
      <c r="L30" s="32"/>
      <c r="M30" s="30"/>
      <c r="N30" s="30"/>
      <c r="O30" s="30"/>
      <c r="P30" s="31"/>
      <c r="Q30" s="32"/>
      <c r="R30" s="30"/>
      <c r="S30" s="30"/>
      <c r="T30" s="30"/>
      <c r="U30" s="35"/>
      <c r="V30" s="34"/>
      <c r="W30" s="30"/>
      <c r="X30" s="30"/>
      <c r="Y30" s="30"/>
      <c r="Z30" s="31"/>
      <c r="AA30" s="107"/>
      <c r="AB30" s="107"/>
      <c r="AC30" s="183" t="s">
        <v>251</v>
      </c>
      <c r="AD30" s="184"/>
      <c r="AE30" s="184"/>
      <c r="AF30" s="184"/>
      <c r="AG30" s="184"/>
      <c r="AH30" s="190">
        <f>Sheet2!I173</f>
        <v>0.22</v>
      </c>
      <c r="AI30" s="191" t="s">
        <v>249</v>
      </c>
      <c r="AJ30" s="131"/>
      <c r="AK30" s="84"/>
      <c r="AL30" s="84"/>
      <c r="AM30" s="84"/>
      <c r="AN30" s="84"/>
      <c r="AO30" s="84"/>
    </row>
    <row r="31" spans="1:41" ht="13.5">
      <c r="A31" s="29">
        <v>9</v>
      </c>
      <c r="B31" s="35"/>
      <c r="C31" s="30"/>
      <c r="D31" s="30"/>
      <c r="E31" s="30"/>
      <c r="F31" s="33"/>
      <c r="G31" s="145"/>
      <c r="H31" s="30"/>
      <c r="I31" s="30"/>
      <c r="J31" s="30"/>
      <c r="K31" s="141"/>
      <c r="L31" s="32"/>
      <c r="M31" s="30"/>
      <c r="N31" s="30"/>
      <c r="O31" s="30"/>
      <c r="P31" s="31"/>
      <c r="Q31" s="32"/>
      <c r="R31" s="30"/>
      <c r="S31" s="30"/>
      <c r="T31" s="30"/>
      <c r="U31" s="35"/>
      <c r="V31" s="34"/>
      <c r="W31" s="30"/>
      <c r="X31" s="30"/>
      <c r="Y31" s="30"/>
      <c r="Z31" s="31"/>
      <c r="AA31" s="106"/>
      <c r="AB31" s="107"/>
      <c r="AJ31" s="131"/>
      <c r="AK31" s="84"/>
      <c r="AL31" s="84"/>
      <c r="AM31" s="84"/>
      <c r="AN31" s="84"/>
      <c r="AO31" s="84"/>
    </row>
    <row r="32" spans="1:106" ht="14.25" thickBot="1">
      <c r="A32" s="60">
        <v>10</v>
      </c>
      <c r="B32" s="66"/>
      <c r="C32" s="61"/>
      <c r="D32" s="61"/>
      <c r="E32" s="61"/>
      <c r="F32" s="64"/>
      <c r="G32" s="140"/>
      <c r="H32" s="146"/>
      <c r="I32" s="146"/>
      <c r="J32" s="146"/>
      <c r="K32" s="147"/>
      <c r="L32" s="63"/>
      <c r="M32" s="61"/>
      <c r="N32" s="61"/>
      <c r="O32" s="61"/>
      <c r="P32" s="62"/>
      <c r="Q32" s="63"/>
      <c r="R32" s="61"/>
      <c r="S32" s="61"/>
      <c r="T32" s="61"/>
      <c r="U32" s="66"/>
      <c r="V32" s="65"/>
      <c r="W32" s="61"/>
      <c r="X32" s="61"/>
      <c r="Y32" s="61"/>
      <c r="Z32" s="62"/>
      <c r="AA32" s="106"/>
      <c r="AB32" s="107"/>
      <c r="AJ32" s="131"/>
      <c r="AK32" s="84"/>
      <c r="AL32" s="84"/>
      <c r="AM32" s="84"/>
      <c r="AN32" s="84"/>
      <c r="AO32" s="84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</row>
    <row r="33" spans="6:106" ht="14.25" customHeight="1" thickTop="1">
      <c r="F33" s="82"/>
      <c r="G33" s="82"/>
      <c r="H33" s="82"/>
      <c r="I33" s="113"/>
      <c r="J33" s="113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109"/>
      <c r="AB33" s="84"/>
      <c r="AJ33" s="131"/>
      <c r="AK33" s="84"/>
      <c r="AL33" s="84"/>
      <c r="AM33" s="84"/>
      <c r="AN33" s="84"/>
      <c r="AO33" s="84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</row>
    <row r="34" spans="9:106" ht="14.25" thickBot="1">
      <c r="I34" s="113"/>
      <c r="J34" s="113"/>
      <c r="AA34" s="109"/>
      <c r="AB34" s="84"/>
      <c r="AJ34" s="131"/>
      <c r="AK34" s="84"/>
      <c r="AL34" s="84"/>
      <c r="AM34" s="84"/>
      <c r="AN34" s="84"/>
      <c r="AO34" s="84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</row>
    <row r="35" spans="1:106" ht="15" thickBot="1" thickTop="1">
      <c r="A35" s="195" t="s">
        <v>254</v>
      </c>
      <c r="B35" s="294">
        <v>2</v>
      </c>
      <c r="C35" s="292"/>
      <c r="D35" s="292"/>
      <c r="E35" s="292"/>
      <c r="F35" s="292"/>
      <c r="G35" s="291">
        <v>2</v>
      </c>
      <c r="H35" s="292"/>
      <c r="I35" s="292"/>
      <c r="J35" s="292"/>
      <c r="K35" s="292"/>
      <c r="L35" s="291">
        <v>2</v>
      </c>
      <c r="M35" s="292"/>
      <c r="N35" s="292"/>
      <c r="O35" s="292"/>
      <c r="P35" s="296"/>
      <c r="Q35" s="295">
        <v>2</v>
      </c>
      <c r="R35" s="292"/>
      <c r="S35" s="292"/>
      <c r="T35" s="292"/>
      <c r="U35" s="296"/>
      <c r="V35" s="295">
        <v>2</v>
      </c>
      <c r="W35" s="292"/>
      <c r="X35" s="292"/>
      <c r="Y35" s="292"/>
      <c r="Z35" s="293"/>
      <c r="AA35" s="109"/>
      <c r="AB35" s="84"/>
      <c r="AJ35" s="131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</row>
    <row r="36" spans="1:106" ht="15" thickBot="1" thickTop="1">
      <c r="A36" s="193" t="s">
        <v>252</v>
      </c>
      <c r="B36" s="294">
        <v>1</v>
      </c>
      <c r="C36" s="292"/>
      <c r="D36" s="292"/>
      <c r="E36" s="292"/>
      <c r="F36" s="293"/>
      <c r="G36" s="300">
        <v>2</v>
      </c>
      <c r="H36" s="301"/>
      <c r="I36" s="301"/>
      <c r="J36" s="301"/>
      <c r="K36" s="302"/>
      <c r="L36" s="300">
        <v>3</v>
      </c>
      <c r="M36" s="301"/>
      <c r="N36" s="301"/>
      <c r="O36" s="301"/>
      <c r="P36" s="309"/>
      <c r="Q36" s="300">
        <v>4</v>
      </c>
      <c r="R36" s="301"/>
      <c r="S36" s="301"/>
      <c r="T36" s="301"/>
      <c r="U36" s="309"/>
      <c r="V36" s="300">
        <v>5</v>
      </c>
      <c r="W36" s="301"/>
      <c r="X36" s="301"/>
      <c r="Y36" s="301"/>
      <c r="Z36" s="309"/>
      <c r="AA36" s="109"/>
      <c r="AB36" s="84"/>
      <c r="AJ36" s="131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</row>
    <row r="37" spans="1:106" ht="15" thickBot="1" thickTop="1">
      <c r="A37" s="142" t="s">
        <v>253</v>
      </c>
      <c r="B37" s="192">
        <v>1</v>
      </c>
      <c r="C37" s="3">
        <v>2</v>
      </c>
      <c r="D37" s="3">
        <v>3</v>
      </c>
      <c r="E37" s="3">
        <v>4</v>
      </c>
      <c r="F37" s="2">
        <v>5</v>
      </c>
      <c r="G37" s="1">
        <v>1</v>
      </c>
      <c r="H37" s="3">
        <v>2</v>
      </c>
      <c r="I37" s="3">
        <v>3</v>
      </c>
      <c r="J37" s="3">
        <v>4</v>
      </c>
      <c r="K37" s="148">
        <v>5</v>
      </c>
      <c r="L37" s="1">
        <v>1</v>
      </c>
      <c r="M37" s="3">
        <v>2</v>
      </c>
      <c r="N37" s="3">
        <v>3</v>
      </c>
      <c r="O37" s="3">
        <v>4</v>
      </c>
      <c r="P37" s="2">
        <v>5</v>
      </c>
      <c r="Q37" s="1">
        <v>1</v>
      </c>
      <c r="R37" s="3">
        <v>2</v>
      </c>
      <c r="S37" s="3">
        <v>3</v>
      </c>
      <c r="T37" s="3">
        <v>4</v>
      </c>
      <c r="U37" s="2">
        <v>5</v>
      </c>
      <c r="V37" s="1">
        <v>1</v>
      </c>
      <c r="W37" s="3">
        <v>2</v>
      </c>
      <c r="X37" s="3">
        <v>3</v>
      </c>
      <c r="Y37" s="3">
        <v>4</v>
      </c>
      <c r="Z37" s="2">
        <v>5</v>
      </c>
      <c r="AA37" s="109"/>
      <c r="AB37" s="84"/>
      <c r="AJ37" s="131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</row>
    <row r="38" spans="1:106" ht="14.25" thickTop="1">
      <c r="A38" s="196">
        <v>1</v>
      </c>
      <c r="B38" s="14">
        <v>1005.1</v>
      </c>
      <c r="C38" s="15">
        <v>1006.6</v>
      </c>
      <c r="D38" s="15">
        <v>1001.9</v>
      </c>
      <c r="E38" s="15">
        <v>1003.3</v>
      </c>
      <c r="F38" s="14"/>
      <c r="G38" s="149">
        <v>1004.4</v>
      </c>
      <c r="H38" s="15">
        <v>1004</v>
      </c>
      <c r="I38" s="15">
        <v>1004.4</v>
      </c>
      <c r="J38" s="15">
        <v>1004.3</v>
      </c>
      <c r="K38" s="150"/>
      <c r="L38" s="14">
        <v>1004.1</v>
      </c>
      <c r="M38" s="15">
        <v>1004.3</v>
      </c>
      <c r="N38" s="15">
        <v>1002.4</v>
      </c>
      <c r="O38" s="15">
        <v>1004</v>
      </c>
      <c r="P38" s="16"/>
      <c r="Q38" s="14">
        <v>1005.3</v>
      </c>
      <c r="R38" s="15">
        <v>1003.2</v>
      </c>
      <c r="S38" s="15">
        <v>1007.3</v>
      </c>
      <c r="T38" s="15">
        <v>1004.4</v>
      </c>
      <c r="U38" s="16"/>
      <c r="V38" s="14"/>
      <c r="W38" s="15"/>
      <c r="X38" s="15"/>
      <c r="Y38" s="15"/>
      <c r="Z38" s="16"/>
      <c r="AA38" s="109"/>
      <c r="AB38" s="84"/>
      <c r="AJ38" s="131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</row>
    <row r="39" spans="1:105" ht="13.5">
      <c r="A39" s="29">
        <v>2</v>
      </c>
      <c r="B39" s="36">
        <v>1005</v>
      </c>
      <c r="C39" s="37">
        <v>1002.4</v>
      </c>
      <c r="D39" s="37">
        <v>1002.3</v>
      </c>
      <c r="E39" s="37">
        <v>1004.3</v>
      </c>
      <c r="F39" s="36"/>
      <c r="G39" s="151">
        <v>1005.6</v>
      </c>
      <c r="H39" s="37">
        <v>1004.3</v>
      </c>
      <c r="I39" s="37">
        <v>1007.2</v>
      </c>
      <c r="J39" s="37">
        <v>1002.9</v>
      </c>
      <c r="K39" s="152"/>
      <c r="L39" s="36">
        <v>1004.1</v>
      </c>
      <c r="M39" s="37">
        <v>1007.1</v>
      </c>
      <c r="N39" s="37">
        <v>1003.2</v>
      </c>
      <c r="O39" s="37">
        <v>1005.5</v>
      </c>
      <c r="P39" s="38"/>
      <c r="Q39" s="36">
        <v>1003.8</v>
      </c>
      <c r="R39" s="37">
        <v>1004.8</v>
      </c>
      <c r="S39" s="37">
        <v>1004.3</v>
      </c>
      <c r="T39" s="37">
        <v>1002.2</v>
      </c>
      <c r="U39" s="38"/>
      <c r="V39" s="36"/>
      <c r="W39" s="37"/>
      <c r="X39" s="37"/>
      <c r="Y39" s="37"/>
      <c r="Z39" s="38"/>
      <c r="AA39" s="109"/>
      <c r="AB39" s="84"/>
      <c r="AJ39" s="131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</row>
    <row r="40" spans="1:105" ht="13.5">
      <c r="A40" s="29">
        <v>3</v>
      </c>
      <c r="B40" s="36">
        <v>1003.1</v>
      </c>
      <c r="C40" s="37">
        <v>1003.7</v>
      </c>
      <c r="D40" s="37">
        <v>1004.3</v>
      </c>
      <c r="E40" s="37">
        <v>1004.6</v>
      </c>
      <c r="F40" s="36"/>
      <c r="G40" s="151">
        <v>1005.5</v>
      </c>
      <c r="H40" s="37">
        <v>1006.7</v>
      </c>
      <c r="I40" s="37">
        <v>1007.4</v>
      </c>
      <c r="J40" s="37">
        <v>1006</v>
      </c>
      <c r="K40" s="152"/>
      <c r="L40" s="36">
        <v>1004.4</v>
      </c>
      <c r="M40" s="37">
        <v>1004.8</v>
      </c>
      <c r="N40" s="37">
        <v>1002.9</v>
      </c>
      <c r="O40" s="37">
        <v>1004</v>
      </c>
      <c r="P40" s="38"/>
      <c r="Q40" s="36">
        <v>1006.3</v>
      </c>
      <c r="R40" s="37">
        <v>1004.7</v>
      </c>
      <c r="S40" s="37">
        <v>1004.3</v>
      </c>
      <c r="T40" s="37">
        <v>1004.9</v>
      </c>
      <c r="U40" s="38"/>
      <c r="V40" s="36"/>
      <c r="W40" s="37"/>
      <c r="X40" s="37"/>
      <c r="Y40" s="37"/>
      <c r="Z40" s="38"/>
      <c r="AA40" s="109"/>
      <c r="AB40" s="84"/>
      <c r="AJ40" s="131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</row>
    <row r="41" spans="1:105" ht="13.5">
      <c r="A41" s="29">
        <v>4</v>
      </c>
      <c r="B41" s="36"/>
      <c r="C41" s="37"/>
      <c r="D41" s="37"/>
      <c r="E41" s="37"/>
      <c r="F41" s="36"/>
      <c r="G41" s="151"/>
      <c r="H41" s="37"/>
      <c r="I41" s="37"/>
      <c r="J41" s="37"/>
      <c r="K41" s="152"/>
      <c r="L41" s="36"/>
      <c r="M41" s="37"/>
      <c r="N41" s="37"/>
      <c r="O41" s="37"/>
      <c r="P41" s="38"/>
      <c r="Q41" s="36"/>
      <c r="R41" s="37"/>
      <c r="S41" s="37"/>
      <c r="T41" s="37"/>
      <c r="U41" s="38"/>
      <c r="V41" s="36"/>
      <c r="W41" s="37"/>
      <c r="X41" s="37"/>
      <c r="Y41" s="37"/>
      <c r="Z41" s="38"/>
      <c r="AA41" s="109"/>
      <c r="AB41" s="84"/>
      <c r="AJ41" s="131"/>
      <c r="AP41" s="84"/>
      <c r="AQ41" s="84"/>
      <c r="AR41" s="84"/>
      <c r="AS41" s="84"/>
      <c r="AT41" s="84"/>
      <c r="AU41" s="84"/>
      <c r="AV41" s="84"/>
      <c r="AW41" s="84"/>
      <c r="AX41" s="84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</row>
    <row r="42" spans="1:105" ht="13.5">
      <c r="A42" s="7">
        <v>5</v>
      </c>
      <c r="B42" s="14"/>
      <c r="C42" s="15"/>
      <c r="D42" s="15"/>
      <c r="E42" s="15"/>
      <c r="F42" s="14"/>
      <c r="G42" s="149"/>
      <c r="H42" s="15"/>
      <c r="I42" s="15"/>
      <c r="J42" s="15"/>
      <c r="K42" s="150"/>
      <c r="L42" s="14"/>
      <c r="M42" s="15"/>
      <c r="N42" s="15"/>
      <c r="O42" s="15"/>
      <c r="P42" s="16"/>
      <c r="Q42" s="14"/>
      <c r="R42" s="15"/>
      <c r="S42" s="15"/>
      <c r="T42" s="15"/>
      <c r="U42" s="16"/>
      <c r="V42" s="14"/>
      <c r="W42" s="15"/>
      <c r="X42" s="15"/>
      <c r="Y42" s="15"/>
      <c r="Z42" s="16"/>
      <c r="AA42" s="109"/>
      <c r="AB42" s="84"/>
      <c r="AJ42" s="131"/>
      <c r="AP42" s="84"/>
      <c r="AQ42" s="84"/>
      <c r="AR42" s="84"/>
      <c r="AS42" s="84"/>
      <c r="AT42" s="84"/>
      <c r="AU42" s="84"/>
      <c r="AV42" s="84"/>
      <c r="AW42" s="84"/>
      <c r="AX42" s="84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</row>
    <row r="43" spans="1:105" ht="13.5">
      <c r="A43" s="29">
        <v>6</v>
      </c>
      <c r="B43" s="36"/>
      <c r="C43" s="37"/>
      <c r="D43" s="37"/>
      <c r="E43" s="37"/>
      <c r="F43" s="36"/>
      <c r="G43" s="151"/>
      <c r="H43" s="37"/>
      <c r="I43" s="37"/>
      <c r="J43" s="37"/>
      <c r="K43" s="152"/>
      <c r="L43" s="36"/>
      <c r="M43" s="37"/>
      <c r="N43" s="37"/>
      <c r="O43" s="37"/>
      <c r="P43" s="38"/>
      <c r="Q43" s="36"/>
      <c r="R43" s="37"/>
      <c r="S43" s="37"/>
      <c r="T43" s="37"/>
      <c r="U43" s="38"/>
      <c r="V43" s="36"/>
      <c r="W43" s="37"/>
      <c r="X43" s="37"/>
      <c r="Y43" s="37"/>
      <c r="Z43" s="38"/>
      <c r="AA43" s="82"/>
      <c r="AB43" s="82"/>
      <c r="AJ43" s="131"/>
      <c r="AP43" s="84"/>
      <c r="AQ43" s="84"/>
      <c r="AR43" s="84"/>
      <c r="AS43" s="84"/>
      <c r="AT43" s="84"/>
      <c r="AU43" s="84"/>
      <c r="AV43" s="84"/>
      <c r="AW43" s="84"/>
      <c r="AX43" s="84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</row>
    <row r="44" spans="1:105" ht="13.5">
      <c r="A44" s="7">
        <v>7</v>
      </c>
      <c r="B44" s="36"/>
      <c r="C44" s="37"/>
      <c r="D44" s="37"/>
      <c r="E44" s="37"/>
      <c r="F44" s="36"/>
      <c r="G44" s="151"/>
      <c r="H44" s="37"/>
      <c r="I44" s="37"/>
      <c r="J44" s="37"/>
      <c r="K44" s="152"/>
      <c r="L44" s="36"/>
      <c r="M44" s="37"/>
      <c r="N44" s="37"/>
      <c r="O44" s="37"/>
      <c r="P44" s="38"/>
      <c r="Q44" s="36"/>
      <c r="R44" s="37"/>
      <c r="S44" s="37"/>
      <c r="T44" s="37"/>
      <c r="U44" s="38"/>
      <c r="V44" s="36"/>
      <c r="W44" s="37"/>
      <c r="X44" s="37"/>
      <c r="Y44" s="37"/>
      <c r="Z44" s="38"/>
      <c r="AJ44" s="131"/>
      <c r="AP44" s="84"/>
      <c r="AQ44" s="84"/>
      <c r="AR44" s="84"/>
      <c r="AS44" s="84"/>
      <c r="AT44" s="84"/>
      <c r="AU44" s="84"/>
      <c r="AV44" s="84"/>
      <c r="AW44" s="84"/>
      <c r="AX44" s="84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</row>
    <row r="45" spans="1:105" ht="13.5">
      <c r="A45" s="29">
        <v>8</v>
      </c>
      <c r="B45" s="36"/>
      <c r="C45" s="37"/>
      <c r="D45" s="37"/>
      <c r="E45" s="37"/>
      <c r="F45" s="36"/>
      <c r="G45" s="151"/>
      <c r="H45" s="37"/>
      <c r="I45" s="37"/>
      <c r="J45" s="37"/>
      <c r="K45" s="152"/>
      <c r="L45" s="36"/>
      <c r="M45" s="37"/>
      <c r="N45" s="37"/>
      <c r="O45" s="37"/>
      <c r="P45" s="38"/>
      <c r="Q45" s="36"/>
      <c r="R45" s="37"/>
      <c r="S45" s="37"/>
      <c r="T45" s="37"/>
      <c r="U45" s="38"/>
      <c r="V45" s="36"/>
      <c r="W45" s="37"/>
      <c r="X45" s="37"/>
      <c r="Y45" s="37"/>
      <c r="Z45" s="38"/>
      <c r="AJ45" s="131"/>
      <c r="AP45" s="84"/>
      <c r="AQ45" s="84"/>
      <c r="AR45" s="84"/>
      <c r="AS45" s="84"/>
      <c r="AT45" s="84"/>
      <c r="AU45" s="84"/>
      <c r="AV45" s="84"/>
      <c r="AW45" s="84"/>
      <c r="AX45" s="84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</row>
    <row r="46" spans="1:36" ht="13.5">
      <c r="A46" s="29">
        <v>9</v>
      </c>
      <c r="B46" s="36"/>
      <c r="C46" s="37"/>
      <c r="D46" s="37"/>
      <c r="E46" s="37"/>
      <c r="F46" s="36"/>
      <c r="G46" s="151"/>
      <c r="H46" s="37"/>
      <c r="I46" s="37"/>
      <c r="J46" s="37"/>
      <c r="K46" s="152"/>
      <c r="L46" s="36"/>
      <c r="M46" s="37"/>
      <c r="N46" s="37"/>
      <c r="O46" s="37"/>
      <c r="P46" s="38"/>
      <c r="Q46" s="36"/>
      <c r="R46" s="37"/>
      <c r="S46" s="37"/>
      <c r="T46" s="37"/>
      <c r="U46" s="38"/>
      <c r="V46" s="36"/>
      <c r="W46" s="37"/>
      <c r="X46" s="37"/>
      <c r="Y46" s="37"/>
      <c r="Z46" s="38"/>
      <c r="AJ46" s="131"/>
    </row>
    <row r="47" spans="1:36" ht="14.25" thickBot="1">
      <c r="A47" s="60">
        <v>10</v>
      </c>
      <c r="B47" s="67"/>
      <c r="C47" s="68"/>
      <c r="D47" s="68"/>
      <c r="E47" s="68"/>
      <c r="F47" s="67"/>
      <c r="G47" s="153"/>
      <c r="H47" s="154"/>
      <c r="I47" s="154"/>
      <c r="J47" s="154"/>
      <c r="K47" s="155"/>
      <c r="L47" s="67"/>
      <c r="M47" s="68"/>
      <c r="N47" s="68"/>
      <c r="O47" s="68"/>
      <c r="P47" s="69"/>
      <c r="Q47" s="67"/>
      <c r="R47" s="68"/>
      <c r="S47" s="68"/>
      <c r="T47" s="68"/>
      <c r="U47" s="69"/>
      <c r="V47" s="67"/>
      <c r="W47" s="68"/>
      <c r="X47" s="68"/>
      <c r="Y47" s="68"/>
      <c r="Z47" s="69"/>
      <c r="AJ47" s="131"/>
    </row>
    <row r="48" ht="14.25" thickTop="1"/>
    <row r="49" ht="14.25" thickBot="1"/>
    <row r="50" spans="1:26" ht="15" thickBot="1" thickTop="1">
      <c r="A50" s="195" t="s">
        <v>254</v>
      </c>
      <c r="B50" s="294">
        <v>3</v>
      </c>
      <c r="C50" s="292"/>
      <c r="D50" s="292"/>
      <c r="E50" s="292"/>
      <c r="F50" s="292"/>
      <c r="G50" s="295">
        <v>3</v>
      </c>
      <c r="H50" s="292"/>
      <c r="I50" s="292"/>
      <c r="J50" s="292"/>
      <c r="K50" s="296"/>
      <c r="L50" s="295">
        <v>3</v>
      </c>
      <c r="M50" s="292"/>
      <c r="N50" s="292"/>
      <c r="O50" s="292"/>
      <c r="P50" s="296"/>
      <c r="Q50" s="295">
        <v>3</v>
      </c>
      <c r="R50" s="292"/>
      <c r="S50" s="292"/>
      <c r="T50" s="292"/>
      <c r="U50" s="296"/>
      <c r="V50" s="295">
        <v>3</v>
      </c>
      <c r="W50" s="292"/>
      <c r="X50" s="292"/>
      <c r="Y50" s="292"/>
      <c r="Z50" s="293"/>
    </row>
    <row r="51" spans="1:37" ht="15" thickBot="1" thickTop="1">
      <c r="A51" s="193" t="s">
        <v>252</v>
      </c>
      <c r="B51" s="294">
        <v>1</v>
      </c>
      <c r="C51" s="292"/>
      <c r="D51" s="292"/>
      <c r="E51" s="292"/>
      <c r="F51" s="293"/>
      <c r="G51" s="294">
        <v>2</v>
      </c>
      <c r="H51" s="292"/>
      <c r="I51" s="292"/>
      <c r="J51" s="292"/>
      <c r="K51" s="293"/>
      <c r="L51" s="291">
        <v>3</v>
      </c>
      <c r="M51" s="292"/>
      <c r="N51" s="292"/>
      <c r="O51" s="292"/>
      <c r="P51" s="293"/>
      <c r="Q51" s="291">
        <v>4</v>
      </c>
      <c r="R51" s="292"/>
      <c r="S51" s="292"/>
      <c r="T51" s="292"/>
      <c r="U51" s="293"/>
      <c r="V51" s="291">
        <v>5</v>
      </c>
      <c r="W51" s="292"/>
      <c r="X51" s="292"/>
      <c r="Y51" s="292"/>
      <c r="Z51" s="293"/>
      <c r="AK51" s="131"/>
    </row>
    <row r="52" spans="1:37" ht="15" thickBot="1" thickTop="1">
      <c r="A52" s="142" t="s">
        <v>253</v>
      </c>
      <c r="B52" s="192">
        <v>1</v>
      </c>
      <c r="C52" s="1">
        <v>2</v>
      </c>
      <c r="D52" s="1">
        <v>3</v>
      </c>
      <c r="E52" s="1">
        <v>4</v>
      </c>
      <c r="F52" s="2">
        <v>5</v>
      </c>
      <c r="G52" s="1">
        <v>1</v>
      </c>
      <c r="H52" s="3">
        <v>2</v>
      </c>
      <c r="I52" s="3">
        <v>3</v>
      </c>
      <c r="J52" s="3">
        <v>4</v>
      </c>
      <c r="K52" s="2">
        <v>5</v>
      </c>
      <c r="L52" s="1">
        <v>1</v>
      </c>
      <c r="M52" s="3">
        <v>2</v>
      </c>
      <c r="N52" s="3">
        <v>3</v>
      </c>
      <c r="O52" s="3">
        <v>4</v>
      </c>
      <c r="P52" s="2">
        <v>5</v>
      </c>
      <c r="Q52" s="1">
        <v>1</v>
      </c>
      <c r="R52" s="3">
        <v>2</v>
      </c>
      <c r="S52" s="3">
        <v>3</v>
      </c>
      <c r="T52" s="3">
        <v>4</v>
      </c>
      <c r="U52" s="2">
        <v>5</v>
      </c>
      <c r="V52" s="1">
        <v>1</v>
      </c>
      <c r="W52" s="3">
        <v>2</v>
      </c>
      <c r="X52" s="3">
        <v>3</v>
      </c>
      <c r="Y52" s="3">
        <v>4</v>
      </c>
      <c r="Z52" s="2">
        <v>5</v>
      </c>
      <c r="AK52" s="131"/>
    </row>
    <row r="53" spans="1:26" ht="14.25" thickTop="1">
      <c r="A53" s="196">
        <v>1</v>
      </c>
      <c r="B53" s="40"/>
      <c r="C53" s="18"/>
      <c r="D53" s="18"/>
      <c r="E53" s="18"/>
      <c r="F53" s="19"/>
      <c r="G53" s="40"/>
      <c r="H53" s="18"/>
      <c r="I53" s="18"/>
      <c r="J53" s="18"/>
      <c r="K53" s="19"/>
      <c r="L53" s="40"/>
      <c r="M53" s="18"/>
      <c r="N53" s="18"/>
      <c r="O53" s="18"/>
      <c r="P53" s="19"/>
      <c r="Q53" s="40"/>
      <c r="R53" s="18"/>
      <c r="S53" s="18"/>
      <c r="T53" s="18"/>
      <c r="U53" s="19"/>
      <c r="V53" s="40"/>
      <c r="W53" s="18"/>
      <c r="X53" s="18"/>
      <c r="Y53" s="18"/>
      <c r="Z53" s="19"/>
    </row>
    <row r="54" spans="1:26" ht="13.5">
      <c r="A54" s="29">
        <v>2</v>
      </c>
      <c r="B54" s="40"/>
      <c r="C54" s="40"/>
      <c r="D54" s="40"/>
      <c r="E54" s="40"/>
      <c r="F54" s="41"/>
      <c r="G54" s="40"/>
      <c r="H54" s="40"/>
      <c r="I54" s="40"/>
      <c r="J54" s="40"/>
      <c r="K54" s="41"/>
      <c r="L54" s="40"/>
      <c r="M54" s="40"/>
      <c r="N54" s="40"/>
      <c r="O54" s="40"/>
      <c r="P54" s="41"/>
      <c r="Q54" s="40"/>
      <c r="R54" s="40"/>
      <c r="S54" s="40"/>
      <c r="T54" s="40"/>
      <c r="U54" s="41"/>
      <c r="V54" s="40"/>
      <c r="W54" s="40"/>
      <c r="X54" s="40"/>
      <c r="Y54" s="40"/>
      <c r="Z54" s="41"/>
    </row>
    <row r="55" spans="1:26" ht="13.5">
      <c r="A55" s="29">
        <v>3</v>
      </c>
      <c r="B55" s="40"/>
      <c r="C55" s="40"/>
      <c r="D55" s="40"/>
      <c r="E55" s="40"/>
      <c r="F55" s="41"/>
      <c r="G55" s="40"/>
      <c r="H55" s="40"/>
      <c r="I55" s="40"/>
      <c r="J55" s="40"/>
      <c r="K55" s="41"/>
      <c r="L55" s="40"/>
      <c r="M55" s="40"/>
      <c r="N55" s="40"/>
      <c r="O55" s="40"/>
      <c r="P55" s="41"/>
      <c r="Q55" s="40"/>
      <c r="R55" s="40"/>
      <c r="S55" s="40"/>
      <c r="T55" s="40"/>
      <c r="U55" s="41"/>
      <c r="V55" s="40"/>
      <c r="W55" s="40"/>
      <c r="X55" s="40"/>
      <c r="Y55" s="40"/>
      <c r="Z55" s="41"/>
    </row>
    <row r="56" spans="1:26" ht="13.5">
      <c r="A56" s="29">
        <v>4</v>
      </c>
      <c r="B56" s="39"/>
      <c r="C56" s="40"/>
      <c r="D56" s="40"/>
      <c r="E56" s="40"/>
      <c r="F56" s="41"/>
      <c r="G56" s="39"/>
      <c r="H56" s="40"/>
      <c r="I56" s="40"/>
      <c r="J56" s="40"/>
      <c r="K56" s="41"/>
      <c r="L56" s="39"/>
      <c r="M56" s="40"/>
      <c r="N56" s="40"/>
      <c r="O56" s="40"/>
      <c r="P56" s="41"/>
      <c r="Q56" s="39"/>
      <c r="R56" s="40"/>
      <c r="S56" s="40"/>
      <c r="T56" s="40"/>
      <c r="U56" s="41"/>
      <c r="V56" s="39"/>
      <c r="W56" s="40"/>
      <c r="X56" s="40"/>
      <c r="Y56" s="40"/>
      <c r="Z56" s="41"/>
    </row>
    <row r="57" spans="1:26" ht="13.5">
      <c r="A57" s="7">
        <v>5</v>
      </c>
      <c r="B57" s="17"/>
      <c r="C57" s="18"/>
      <c r="D57" s="18"/>
      <c r="E57" s="18"/>
      <c r="F57" s="19"/>
      <c r="G57" s="17"/>
      <c r="H57" s="18"/>
      <c r="I57" s="18"/>
      <c r="J57" s="18"/>
      <c r="K57" s="19"/>
      <c r="L57" s="17"/>
      <c r="M57" s="18"/>
      <c r="N57" s="18"/>
      <c r="O57" s="18"/>
      <c r="P57" s="19"/>
      <c r="Q57" s="17"/>
      <c r="R57" s="18"/>
      <c r="S57" s="18"/>
      <c r="T57" s="18"/>
      <c r="U57" s="19"/>
      <c r="V57" s="17"/>
      <c r="W57" s="18"/>
      <c r="X57" s="18"/>
      <c r="Y57" s="18"/>
      <c r="Z57" s="19"/>
    </row>
    <row r="58" spans="1:26" ht="13.5">
      <c r="A58" s="29">
        <v>6</v>
      </c>
      <c r="B58" s="39"/>
      <c r="C58" s="40"/>
      <c r="D58" s="40"/>
      <c r="E58" s="40"/>
      <c r="F58" s="41"/>
      <c r="G58" s="39"/>
      <c r="H58" s="40"/>
      <c r="I58" s="40"/>
      <c r="J58" s="40"/>
      <c r="K58" s="41"/>
      <c r="L58" s="39"/>
      <c r="M58" s="40"/>
      <c r="N58" s="40"/>
      <c r="O58" s="40"/>
      <c r="P58" s="41"/>
      <c r="Q58" s="39"/>
      <c r="R58" s="40"/>
      <c r="S58" s="40"/>
      <c r="T58" s="40"/>
      <c r="U58" s="41"/>
      <c r="V58" s="39"/>
      <c r="W58" s="40"/>
      <c r="X58" s="40"/>
      <c r="Y58" s="40"/>
      <c r="Z58" s="41"/>
    </row>
    <row r="59" spans="1:26" ht="13.5">
      <c r="A59" s="7">
        <v>7</v>
      </c>
      <c r="B59" s="39"/>
      <c r="C59" s="40"/>
      <c r="D59" s="40"/>
      <c r="E59" s="40"/>
      <c r="F59" s="41"/>
      <c r="G59" s="39"/>
      <c r="H59" s="40"/>
      <c r="I59" s="40"/>
      <c r="J59" s="40"/>
      <c r="K59" s="41"/>
      <c r="L59" s="39"/>
      <c r="M59" s="40"/>
      <c r="N59" s="40"/>
      <c r="O59" s="40"/>
      <c r="P59" s="41"/>
      <c r="Q59" s="39"/>
      <c r="R59" s="40"/>
      <c r="S59" s="40"/>
      <c r="T59" s="40"/>
      <c r="U59" s="41"/>
      <c r="V59" s="39"/>
      <c r="W59" s="40"/>
      <c r="X59" s="40"/>
      <c r="Y59" s="40"/>
      <c r="Z59" s="41"/>
    </row>
    <row r="60" spans="1:26" ht="13.5">
      <c r="A60" s="29">
        <v>8</v>
      </c>
      <c r="B60" s="39"/>
      <c r="C60" s="40"/>
      <c r="D60" s="40"/>
      <c r="E60" s="40"/>
      <c r="F60" s="41"/>
      <c r="G60" s="39"/>
      <c r="H60" s="40"/>
      <c r="I60" s="40"/>
      <c r="J60" s="40"/>
      <c r="K60" s="41"/>
      <c r="L60" s="39"/>
      <c r="M60" s="40"/>
      <c r="N60" s="40"/>
      <c r="O60" s="40"/>
      <c r="P60" s="41"/>
      <c r="Q60" s="39"/>
      <c r="R60" s="40"/>
      <c r="S60" s="40"/>
      <c r="T60" s="40"/>
      <c r="U60" s="41"/>
      <c r="V60" s="39"/>
      <c r="W60" s="40"/>
      <c r="X60" s="40"/>
      <c r="Y60" s="40"/>
      <c r="Z60" s="41"/>
    </row>
    <row r="61" spans="1:26" ht="13.5">
      <c r="A61" s="29">
        <v>9</v>
      </c>
      <c r="B61" s="39"/>
      <c r="C61" s="40"/>
      <c r="D61" s="40"/>
      <c r="E61" s="40"/>
      <c r="F61" s="41"/>
      <c r="G61" s="39"/>
      <c r="H61" s="40"/>
      <c r="I61" s="40"/>
      <c r="J61" s="40"/>
      <c r="K61" s="41"/>
      <c r="L61" s="39"/>
      <c r="M61" s="40"/>
      <c r="N61" s="40"/>
      <c r="O61" s="40"/>
      <c r="P61" s="41"/>
      <c r="Q61" s="39"/>
      <c r="R61" s="40"/>
      <c r="S61" s="40"/>
      <c r="T61" s="40"/>
      <c r="U61" s="41"/>
      <c r="V61" s="39"/>
      <c r="W61" s="40"/>
      <c r="X61" s="40"/>
      <c r="Y61" s="40"/>
      <c r="Z61" s="41"/>
    </row>
    <row r="62" spans="1:26" ht="14.25" thickBot="1">
      <c r="A62" s="60">
        <v>10</v>
      </c>
      <c r="B62" s="70"/>
      <c r="C62" s="71"/>
      <c r="D62" s="71"/>
      <c r="E62" s="71"/>
      <c r="F62" s="72"/>
      <c r="G62" s="70"/>
      <c r="H62" s="71"/>
      <c r="I62" s="71"/>
      <c r="J62" s="71"/>
      <c r="K62" s="72"/>
      <c r="L62" s="70"/>
      <c r="M62" s="71"/>
      <c r="N62" s="71"/>
      <c r="O62" s="71"/>
      <c r="P62" s="72"/>
      <c r="Q62" s="70"/>
      <c r="R62" s="71"/>
      <c r="S62" s="71"/>
      <c r="T62" s="71"/>
      <c r="U62" s="72"/>
      <c r="V62" s="70"/>
      <c r="W62" s="71"/>
      <c r="X62" s="71"/>
      <c r="Y62" s="71"/>
      <c r="Z62" s="72"/>
    </row>
    <row r="63" ht="14.25" thickTop="1"/>
    <row r="64" ht="14.25" thickBot="1"/>
    <row r="65" spans="1:26" ht="15" thickBot="1" thickTop="1">
      <c r="A65" s="195" t="s">
        <v>254</v>
      </c>
      <c r="B65" s="294">
        <v>4</v>
      </c>
      <c r="C65" s="292"/>
      <c r="D65" s="292"/>
      <c r="E65" s="292"/>
      <c r="F65" s="292"/>
      <c r="G65" s="295">
        <v>4</v>
      </c>
      <c r="H65" s="292"/>
      <c r="I65" s="292"/>
      <c r="J65" s="292"/>
      <c r="K65" s="296"/>
      <c r="L65" s="295">
        <v>4</v>
      </c>
      <c r="M65" s="292"/>
      <c r="N65" s="292"/>
      <c r="O65" s="292"/>
      <c r="P65" s="296"/>
      <c r="Q65" s="295">
        <v>4</v>
      </c>
      <c r="R65" s="292"/>
      <c r="S65" s="292"/>
      <c r="T65" s="292"/>
      <c r="U65" s="296"/>
      <c r="V65" s="295">
        <v>4</v>
      </c>
      <c r="W65" s="292"/>
      <c r="X65" s="292"/>
      <c r="Y65" s="292"/>
      <c r="Z65" s="293"/>
    </row>
    <row r="66" spans="1:26" ht="15" thickBot="1" thickTop="1">
      <c r="A66" s="193" t="s">
        <v>252</v>
      </c>
      <c r="B66" s="294">
        <v>1</v>
      </c>
      <c r="C66" s="292"/>
      <c r="D66" s="292"/>
      <c r="E66" s="292"/>
      <c r="F66" s="293"/>
      <c r="G66" s="294">
        <v>2</v>
      </c>
      <c r="H66" s="292"/>
      <c r="I66" s="292"/>
      <c r="J66" s="292"/>
      <c r="K66" s="293"/>
      <c r="L66" s="291">
        <v>3</v>
      </c>
      <c r="M66" s="292"/>
      <c r="N66" s="292"/>
      <c r="O66" s="292"/>
      <c r="P66" s="293"/>
      <c r="Q66" s="291">
        <v>4</v>
      </c>
      <c r="R66" s="292"/>
      <c r="S66" s="292"/>
      <c r="T66" s="292"/>
      <c r="U66" s="293"/>
      <c r="V66" s="291">
        <v>5</v>
      </c>
      <c r="W66" s="292"/>
      <c r="X66" s="292"/>
      <c r="Y66" s="292"/>
      <c r="Z66" s="293"/>
    </row>
    <row r="67" spans="1:26" ht="15" thickBot="1" thickTop="1">
      <c r="A67" s="142" t="s">
        <v>253</v>
      </c>
      <c r="B67" s="192">
        <v>1</v>
      </c>
      <c r="C67" s="3">
        <v>2</v>
      </c>
      <c r="D67" s="3">
        <v>3</v>
      </c>
      <c r="E67" s="3">
        <v>4</v>
      </c>
      <c r="F67" s="2">
        <v>5</v>
      </c>
      <c r="G67" s="1">
        <v>1</v>
      </c>
      <c r="H67" s="3">
        <v>2</v>
      </c>
      <c r="I67" s="3">
        <v>3</v>
      </c>
      <c r="J67" s="3">
        <v>4</v>
      </c>
      <c r="K67" s="2">
        <v>5</v>
      </c>
      <c r="L67" s="1">
        <v>1</v>
      </c>
      <c r="M67" s="3">
        <v>2</v>
      </c>
      <c r="N67" s="3">
        <v>3</v>
      </c>
      <c r="O67" s="3">
        <v>4</v>
      </c>
      <c r="P67" s="2">
        <v>5</v>
      </c>
      <c r="Q67" s="1">
        <v>1</v>
      </c>
      <c r="R67" s="3">
        <v>2</v>
      </c>
      <c r="S67" s="3">
        <v>3</v>
      </c>
      <c r="T67" s="3">
        <v>4</v>
      </c>
      <c r="U67" s="2">
        <v>5</v>
      </c>
      <c r="V67" s="1">
        <v>1</v>
      </c>
      <c r="W67" s="3">
        <v>2</v>
      </c>
      <c r="X67" s="3">
        <v>3</v>
      </c>
      <c r="Y67" s="3">
        <v>4</v>
      </c>
      <c r="Z67" s="2">
        <v>5</v>
      </c>
    </row>
    <row r="68" spans="1:26" ht="14.25" thickTop="1">
      <c r="A68" s="196">
        <v>1</v>
      </c>
      <c r="B68" s="20"/>
      <c r="C68" s="21"/>
      <c r="D68" s="21"/>
      <c r="E68" s="21"/>
      <c r="F68" s="22"/>
      <c r="G68" s="20"/>
      <c r="H68" s="21"/>
      <c r="I68" s="21"/>
      <c r="J68" s="21"/>
      <c r="K68" s="22"/>
      <c r="L68" s="20"/>
      <c r="M68" s="21"/>
      <c r="N68" s="21"/>
      <c r="O68" s="21"/>
      <c r="P68" s="22"/>
      <c r="Q68" s="20"/>
      <c r="R68" s="21"/>
      <c r="S68" s="21"/>
      <c r="T68" s="21"/>
      <c r="U68" s="22"/>
      <c r="V68" s="20"/>
      <c r="W68" s="21"/>
      <c r="X68" s="21"/>
      <c r="Y68" s="21"/>
      <c r="Z68" s="22"/>
    </row>
    <row r="69" spans="1:26" ht="13.5">
      <c r="A69" s="29">
        <v>2</v>
      </c>
      <c r="B69" s="42"/>
      <c r="C69" s="43"/>
      <c r="D69" s="43"/>
      <c r="E69" s="43"/>
      <c r="F69" s="44"/>
      <c r="G69" s="42"/>
      <c r="H69" s="43"/>
      <c r="I69" s="43"/>
      <c r="J69" s="43"/>
      <c r="K69" s="44"/>
      <c r="L69" s="42"/>
      <c r="M69" s="43"/>
      <c r="N69" s="43"/>
      <c r="O69" s="43"/>
      <c r="P69" s="44"/>
      <c r="Q69" s="42"/>
      <c r="R69" s="43"/>
      <c r="S69" s="43"/>
      <c r="T69" s="43"/>
      <c r="U69" s="44"/>
      <c r="V69" s="42"/>
      <c r="W69" s="43"/>
      <c r="X69" s="43"/>
      <c r="Y69" s="43"/>
      <c r="Z69" s="44"/>
    </row>
    <row r="70" spans="1:26" ht="13.5">
      <c r="A70" s="29">
        <v>3</v>
      </c>
      <c r="B70" s="42"/>
      <c r="C70" s="43"/>
      <c r="D70" s="43"/>
      <c r="E70" s="43"/>
      <c r="F70" s="44"/>
      <c r="G70" s="42"/>
      <c r="H70" s="43"/>
      <c r="I70" s="43"/>
      <c r="J70" s="43"/>
      <c r="K70" s="44"/>
      <c r="L70" s="42"/>
      <c r="M70" s="43"/>
      <c r="N70" s="43"/>
      <c r="O70" s="43"/>
      <c r="P70" s="44"/>
      <c r="Q70" s="42"/>
      <c r="R70" s="43"/>
      <c r="S70" s="43"/>
      <c r="T70" s="43"/>
      <c r="U70" s="44"/>
      <c r="V70" s="42"/>
      <c r="W70" s="43"/>
      <c r="X70" s="43"/>
      <c r="Y70" s="43"/>
      <c r="Z70" s="44"/>
    </row>
    <row r="71" spans="1:26" ht="13.5">
      <c r="A71" s="29">
        <v>4</v>
      </c>
      <c r="B71" s="42"/>
      <c r="C71" s="43"/>
      <c r="D71" s="43"/>
      <c r="E71" s="43"/>
      <c r="F71" s="44"/>
      <c r="G71" s="42"/>
      <c r="H71" s="43"/>
      <c r="I71" s="43"/>
      <c r="J71" s="43"/>
      <c r="K71" s="44"/>
      <c r="L71" s="42"/>
      <c r="M71" s="43"/>
      <c r="N71" s="43"/>
      <c r="O71" s="43"/>
      <c r="P71" s="44"/>
      <c r="Q71" s="42"/>
      <c r="R71" s="43"/>
      <c r="S71" s="43"/>
      <c r="T71" s="43"/>
      <c r="U71" s="44"/>
      <c r="V71" s="42"/>
      <c r="W71" s="43"/>
      <c r="X71" s="43"/>
      <c r="Y71" s="43"/>
      <c r="Z71" s="44"/>
    </row>
    <row r="72" spans="1:26" ht="13.5">
      <c r="A72" s="7">
        <v>5</v>
      </c>
      <c r="B72" s="42"/>
      <c r="C72" s="43"/>
      <c r="D72" s="43"/>
      <c r="E72" s="43"/>
      <c r="F72" s="44"/>
      <c r="G72" s="42"/>
      <c r="H72" s="43"/>
      <c r="I72" s="43"/>
      <c r="J72" s="43"/>
      <c r="K72" s="44"/>
      <c r="L72" s="42"/>
      <c r="M72" s="43"/>
      <c r="N72" s="43"/>
      <c r="O72" s="43"/>
      <c r="P72" s="44"/>
      <c r="Q72" s="42"/>
      <c r="R72" s="43"/>
      <c r="S72" s="43"/>
      <c r="T72" s="43"/>
      <c r="U72" s="44"/>
      <c r="V72" s="42"/>
      <c r="W72" s="43"/>
      <c r="X72" s="43"/>
      <c r="Y72" s="43"/>
      <c r="Z72" s="44"/>
    </row>
    <row r="73" spans="1:26" ht="13.5">
      <c r="A73" s="29">
        <v>6</v>
      </c>
      <c r="B73" s="42"/>
      <c r="C73" s="43"/>
      <c r="D73" s="43"/>
      <c r="E73" s="43"/>
      <c r="F73" s="44"/>
      <c r="G73" s="42"/>
      <c r="H73" s="43"/>
      <c r="I73" s="43"/>
      <c r="J73" s="43"/>
      <c r="K73" s="44"/>
      <c r="L73" s="42"/>
      <c r="M73" s="43"/>
      <c r="N73" s="43"/>
      <c r="O73" s="43"/>
      <c r="P73" s="44"/>
      <c r="Q73" s="42"/>
      <c r="R73" s="43"/>
      <c r="S73" s="43"/>
      <c r="T73" s="43"/>
      <c r="U73" s="44"/>
      <c r="V73" s="42"/>
      <c r="W73" s="43"/>
      <c r="X73" s="43"/>
      <c r="Y73" s="43"/>
      <c r="Z73" s="44"/>
    </row>
    <row r="74" spans="1:26" ht="13.5">
      <c r="A74" s="7">
        <v>7</v>
      </c>
      <c r="B74" s="42"/>
      <c r="C74" s="43"/>
      <c r="D74" s="43"/>
      <c r="E74" s="43"/>
      <c r="F74" s="44"/>
      <c r="G74" s="42"/>
      <c r="H74" s="43"/>
      <c r="I74" s="43"/>
      <c r="J74" s="43"/>
      <c r="K74" s="44"/>
      <c r="L74" s="42"/>
      <c r="M74" s="43"/>
      <c r="N74" s="43"/>
      <c r="O74" s="43"/>
      <c r="P74" s="44"/>
      <c r="Q74" s="42"/>
      <c r="R74" s="43"/>
      <c r="S74" s="43"/>
      <c r="T74" s="43"/>
      <c r="U74" s="44"/>
      <c r="V74" s="42"/>
      <c r="W74" s="43"/>
      <c r="X74" s="43"/>
      <c r="Y74" s="43"/>
      <c r="Z74" s="44"/>
    </row>
    <row r="75" spans="1:26" ht="13.5">
      <c r="A75" s="29">
        <v>8</v>
      </c>
      <c r="B75" s="42"/>
      <c r="C75" s="43"/>
      <c r="D75" s="43"/>
      <c r="E75" s="43"/>
      <c r="F75" s="44"/>
      <c r="G75" s="42"/>
      <c r="H75" s="43"/>
      <c r="I75" s="43"/>
      <c r="J75" s="43"/>
      <c r="K75" s="44"/>
      <c r="L75" s="42"/>
      <c r="M75" s="43"/>
      <c r="N75" s="43"/>
      <c r="O75" s="43"/>
      <c r="P75" s="44"/>
      <c r="Q75" s="42"/>
      <c r="R75" s="43"/>
      <c r="S75" s="43"/>
      <c r="T75" s="43"/>
      <c r="U75" s="44"/>
      <c r="V75" s="42"/>
      <c r="W75" s="43"/>
      <c r="X75" s="43"/>
      <c r="Y75" s="43"/>
      <c r="Z75" s="44"/>
    </row>
    <row r="76" spans="1:26" ht="13.5">
      <c r="A76" s="29">
        <v>9</v>
      </c>
      <c r="B76" s="42"/>
      <c r="C76" s="43"/>
      <c r="D76" s="43"/>
      <c r="E76" s="43"/>
      <c r="F76" s="44"/>
      <c r="G76" s="42"/>
      <c r="H76" s="43"/>
      <c r="I76" s="43"/>
      <c r="J76" s="43"/>
      <c r="K76" s="44"/>
      <c r="L76" s="42"/>
      <c r="M76" s="43"/>
      <c r="N76" s="43"/>
      <c r="O76" s="43"/>
      <c r="P76" s="44"/>
      <c r="Q76" s="42"/>
      <c r="R76" s="43"/>
      <c r="S76" s="43"/>
      <c r="T76" s="43"/>
      <c r="U76" s="44"/>
      <c r="V76" s="42"/>
      <c r="W76" s="43"/>
      <c r="X76" s="43"/>
      <c r="Y76" s="43"/>
      <c r="Z76" s="44"/>
    </row>
    <row r="77" spans="1:26" ht="14.25" thickBot="1">
      <c r="A77" s="60">
        <v>10</v>
      </c>
      <c r="B77" s="73"/>
      <c r="C77" s="74"/>
      <c r="D77" s="74"/>
      <c r="E77" s="74"/>
      <c r="F77" s="75"/>
      <c r="G77" s="73"/>
      <c r="H77" s="74"/>
      <c r="I77" s="74"/>
      <c r="J77" s="74"/>
      <c r="K77" s="75"/>
      <c r="L77" s="73"/>
      <c r="M77" s="74"/>
      <c r="N77" s="74"/>
      <c r="O77" s="74"/>
      <c r="P77" s="75"/>
      <c r="Q77" s="73"/>
      <c r="R77" s="74"/>
      <c r="S77" s="74"/>
      <c r="T77" s="74"/>
      <c r="U77" s="75"/>
      <c r="V77" s="73"/>
      <c r="W77" s="74"/>
      <c r="X77" s="74"/>
      <c r="Y77" s="74"/>
      <c r="Z77" s="75"/>
    </row>
    <row r="78" spans="6:26" ht="14.25" thickTop="1"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ht="14.25" thickBot="1"/>
    <row r="80" spans="1:26" ht="15" thickBot="1" thickTop="1">
      <c r="A80" s="195" t="s">
        <v>254</v>
      </c>
      <c r="B80" s="294">
        <v>5</v>
      </c>
      <c r="C80" s="292"/>
      <c r="D80" s="292"/>
      <c r="E80" s="292"/>
      <c r="F80" s="292"/>
      <c r="G80" s="295">
        <v>5</v>
      </c>
      <c r="H80" s="292"/>
      <c r="I80" s="292"/>
      <c r="J80" s="292"/>
      <c r="K80" s="296"/>
      <c r="L80" s="295">
        <v>5</v>
      </c>
      <c r="M80" s="292"/>
      <c r="N80" s="292"/>
      <c r="O80" s="292"/>
      <c r="P80" s="296"/>
      <c r="Q80" s="295">
        <v>5</v>
      </c>
      <c r="R80" s="292"/>
      <c r="S80" s="292"/>
      <c r="T80" s="292"/>
      <c r="U80" s="296"/>
      <c r="V80" s="295">
        <v>5</v>
      </c>
      <c r="W80" s="292"/>
      <c r="X80" s="292"/>
      <c r="Y80" s="292"/>
      <c r="Z80" s="293"/>
    </row>
    <row r="81" spans="1:26" ht="15" thickBot="1" thickTop="1">
      <c r="A81" s="193" t="s">
        <v>252</v>
      </c>
      <c r="B81" s="294">
        <v>1</v>
      </c>
      <c r="C81" s="292"/>
      <c r="D81" s="292"/>
      <c r="E81" s="292"/>
      <c r="F81" s="293"/>
      <c r="G81" s="294">
        <v>2</v>
      </c>
      <c r="H81" s="292"/>
      <c r="I81" s="292"/>
      <c r="J81" s="292"/>
      <c r="K81" s="293"/>
      <c r="L81" s="291">
        <v>3</v>
      </c>
      <c r="M81" s="292"/>
      <c r="N81" s="292"/>
      <c r="O81" s="292"/>
      <c r="P81" s="293"/>
      <c r="Q81" s="291">
        <v>4</v>
      </c>
      <c r="R81" s="292"/>
      <c r="S81" s="292"/>
      <c r="T81" s="292"/>
      <c r="U81" s="293"/>
      <c r="V81" s="291">
        <v>5</v>
      </c>
      <c r="W81" s="292"/>
      <c r="X81" s="292"/>
      <c r="Y81" s="292"/>
      <c r="Z81" s="293"/>
    </row>
    <row r="82" spans="1:26" ht="15" thickBot="1" thickTop="1">
      <c r="A82" s="142" t="s">
        <v>253</v>
      </c>
      <c r="B82" s="192">
        <v>1</v>
      </c>
      <c r="C82" s="3">
        <v>2</v>
      </c>
      <c r="D82" s="3">
        <v>3</v>
      </c>
      <c r="E82" s="3">
        <v>4</v>
      </c>
      <c r="F82" s="2">
        <v>5</v>
      </c>
      <c r="G82" s="1">
        <v>1</v>
      </c>
      <c r="H82" s="3">
        <v>2</v>
      </c>
      <c r="I82" s="3">
        <v>3</v>
      </c>
      <c r="J82" s="3">
        <v>4</v>
      </c>
      <c r="K82" s="2">
        <v>5</v>
      </c>
      <c r="L82" s="1">
        <v>1</v>
      </c>
      <c r="M82" s="3">
        <v>2</v>
      </c>
      <c r="N82" s="3">
        <v>3</v>
      </c>
      <c r="O82" s="3">
        <v>4</v>
      </c>
      <c r="P82" s="2">
        <v>5</v>
      </c>
      <c r="Q82" s="1">
        <v>1</v>
      </c>
      <c r="R82" s="3">
        <v>2</v>
      </c>
      <c r="S82" s="3">
        <v>3</v>
      </c>
      <c r="T82" s="3">
        <v>4</v>
      </c>
      <c r="U82" s="2">
        <v>5</v>
      </c>
      <c r="V82" s="1">
        <v>1</v>
      </c>
      <c r="W82" s="3">
        <v>2</v>
      </c>
      <c r="X82" s="3">
        <v>3</v>
      </c>
      <c r="Y82" s="3">
        <v>4</v>
      </c>
      <c r="Z82" s="2">
        <v>5</v>
      </c>
    </row>
    <row r="83" spans="1:26" ht="14.25" thickTop="1">
      <c r="A83" s="196">
        <v>1</v>
      </c>
      <c r="B83" s="23"/>
      <c r="C83" s="24"/>
      <c r="D83" s="24"/>
      <c r="E83" s="24"/>
      <c r="F83" s="25"/>
      <c r="G83" s="23"/>
      <c r="H83" s="24"/>
      <c r="I83" s="24"/>
      <c r="J83" s="24"/>
      <c r="K83" s="25"/>
      <c r="L83" s="23"/>
      <c r="M83" s="24"/>
      <c r="N83" s="24"/>
      <c r="O83" s="24"/>
      <c r="P83" s="25"/>
      <c r="Q83" s="23"/>
      <c r="R83" s="24"/>
      <c r="S83" s="24"/>
      <c r="T83" s="24"/>
      <c r="U83" s="25"/>
      <c r="V83" s="23"/>
      <c r="W83" s="24"/>
      <c r="X83" s="24"/>
      <c r="Y83" s="24"/>
      <c r="Z83" s="25"/>
    </row>
    <row r="84" spans="1:26" ht="13.5">
      <c r="A84" s="29">
        <v>2</v>
      </c>
      <c r="B84" s="45"/>
      <c r="C84" s="46"/>
      <c r="D84" s="46"/>
      <c r="E84" s="46"/>
      <c r="F84" s="47"/>
      <c r="G84" s="45"/>
      <c r="H84" s="46"/>
      <c r="I84" s="46"/>
      <c r="J84" s="46"/>
      <c r="K84" s="47"/>
      <c r="L84" s="45"/>
      <c r="M84" s="46"/>
      <c r="N84" s="46"/>
      <c r="O84" s="46"/>
      <c r="P84" s="47"/>
      <c r="Q84" s="45"/>
      <c r="R84" s="46"/>
      <c r="S84" s="46"/>
      <c r="T84" s="46"/>
      <c r="U84" s="47"/>
      <c r="V84" s="45"/>
      <c r="W84" s="46"/>
      <c r="X84" s="46"/>
      <c r="Y84" s="46"/>
      <c r="Z84" s="47"/>
    </row>
    <row r="85" spans="1:26" ht="13.5">
      <c r="A85" s="29">
        <v>3</v>
      </c>
      <c r="B85" s="45"/>
      <c r="C85" s="46"/>
      <c r="D85" s="46"/>
      <c r="E85" s="46"/>
      <c r="F85" s="47"/>
      <c r="G85" s="45"/>
      <c r="H85" s="46"/>
      <c r="I85" s="46"/>
      <c r="J85" s="46"/>
      <c r="K85" s="47"/>
      <c r="L85" s="45"/>
      <c r="M85" s="46"/>
      <c r="N85" s="46"/>
      <c r="O85" s="46"/>
      <c r="P85" s="47"/>
      <c r="Q85" s="45"/>
      <c r="R85" s="46"/>
      <c r="S85" s="46"/>
      <c r="T85" s="46"/>
      <c r="U85" s="47"/>
      <c r="V85" s="45"/>
      <c r="W85" s="46"/>
      <c r="X85" s="46"/>
      <c r="Y85" s="46"/>
      <c r="Z85" s="47"/>
    </row>
    <row r="86" spans="1:26" ht="13.5">
      <c r="A86" s="29">
        <v>4</v>
      </c>
      <c r="B86" s="51"/>
      <c r="C86" s="46"/>
      <c r="D86" s="46"/>
      <c r="E86" s="46"/>
      <c r="F86" s="47"/>
      <c r="G86" s="51"/>
      <c r="H86" s="46"/>
      <c r="I86" s="46"/>
      <c r="J86" s="46"/>
      <c r="K86" s="47"/>
      <c r="L86" s="51"/>
      <c r="M86" s="46"/>
      <c r="N86" s="46"/>
      <c r="O86" s="46"/>
      <c r="P86" s="47"/>
      <c r="Q86" s="51"/>
      <c r="R86" s="46"/>
      <c r="S86" s="46"/>
      <c r="T86" s="46"/>
      <c r="U86" s="47"/>
      <c r="V86" s="51"/>
      <c r="W86" s="46"/>
      <c r="X86" s="46"/>
      <c r="Y86" s="46"/>
      <c r="Z86" s="47"/>
    </row>
    <row r="87" spans="1:26" ht="13.5">
      <c r="A87" s="7">
        <v>5</v>
      </c>
      <c r="B87" s="52"/>
      <c r="C87" s="53"/>
      <c r="D87" s="53"/>
      <c r="E87" s="53"/>
      <c r="F87" s="54"/>
      <c r="G87" s="52"/>
      <c r="H87" s="53"/>
      <c r="I87" s="53"/>
      <c r="J87" s="53"/>
      <c r="K87" s="54"/>
      <c r="L87" s="52"/>
      <c r="M87" s="53"/>
      <c r="N87" s="53"/>
      <c r="O87" s="53"/>
      <c r="P87" s="54"/>
      <c r="Q87" s="52"/>
      <c r="R87" s="53"/>
      <c r="S87" s="53"/>
      <c r="T87" s="53"/>
      <c r="U87" s="54"/>
      <c r="V87" s="52"/>
      <c r="W87" s="53"/>
      <c r="X87" s="53"/>
      <c r="Y87" s="53"/>
      <c r="Z87" s="54"/>
    </row>
    <row r="88" spans="1:26" ht="13.5">
      <c r="A88" s="29">
        <v>6</v>
      </c>
      <c r="B88" s="51"/>
      <c r="C88" s="46"/>
      <c r="D88" s="46"/>
      <c r="E88" s="46"/>
      <c r="F88" s="47"/>
      <c r="G88" s="51"/>
      <c r="H88" s="46"/>
      <c r="I88" s="46"/>
      <c r="J88" s="46"/>
      <c r="K88" s="47"/>
      <c r="L88" s="51"/>
      <c r="M88" s="46"/>
      <c r="N88" s="46"/>
      <c r="O88" s="46"/>
      <c r="P88" s="47"/>
      <c r="Q88" s="51"/>
      <c r="R88" s="46"/>
      <c r="S88" s="46"/>
      <c r="T88" s="46"/>
      <c r="U88" s="47"/>
      <c r="V88" s="51"/>
      <c r="W88" s="46"/>
      <c r="X88" s="46"/>
      <c r="Y88" s="46"/>
      <c r="Z88" s="47"/>
    </row>
    <row r="89" spans="1:26" ht="13.5">
      <c r="A89" s="7">
        <v>7</v>
      </c>
      <c r="B89" s="51"/>
      <c r="C89" s="46"/>
      <c r="D89" s="46"/>
      <c r="E89" s="46"/>
      <c r="F89" s="47"/>
      <c r="G89" s="51"/>
      <c r="H89" s="46"/>
      <c r="I89" s="46"/>
      <c r="J89" s="46"/>
      <c r="K89" s="47"/>
      <c r="L89" s="51"/>
      <c r="M89" s="46"/>
      <c r="N89" s="46"/>
      <c r="O89" s="46"/>
      <c r="P89" s="47"/>
      <c r="Q89" s="51"/>
      <c r="R89" s="46"/>
      <c r="S89" s="46"/>
      <c r="T89" s="46"/>
      <c r="U89" s="47"/>
      <c r="V89" s="51"/>
      <c r="W89" s="46"/>
      <c r="X89" s="46"/>
      <c r="Y89" s="46"/>
      <c r="Z89" s="47"/>
    </row>
    <row r="90" spans="1:26" ht="13.5">
      <c r="A90" s="29">
        <v>8</v>
      </c>
      <c r="B90" s="51"/>
      <c r="C90" s="46"/>
      <c r="D90" s="46"/>
      <c r="E90" s="46"/>
      <c r="F90" s="47"/>
      <c r="G90" s="51"/>
      <c r="H90" s="46"/>
      <c r="I90" s="46"/>
      <c r="J90" s="46"/>
      <c r="K90" s="47"/>
      <c r="L90" s="51"/>
      <c r="M90" s="46"/>
      <c r="N90" s="46"/>
      <c r="O90" s="46"/>
      <c r="P90" s="47"/>
      <c r="Q90" s="51"/>
      <c r="R90" s="46"/>
      <c r="S90" s="46"/>
      <c r="T90" s="46"/>
      <c r="U90" s="47"/>
      <c r="V90" s="51"/>
      <c r="W90" s="46"/>
      <c r="X90" s="46"/>
      <c r="Y90" s="46"/>
      <c r="Z90" s="47"/>
    </row>
    <row r="91" spans="1:26" ht="13.5">
      <c r="A91" s="29">
        <v>9</v>
      </c>
      <c r="B91" s="58"/>
      <c r="C91" s="46"/>
      <c r="D91" s="46"/>
      <c r="E91" s="46"/>
      <c r="F91" s="59"/>
      <c r="G91" s="58"/>
      <c r="H91" s="46"/>
      <c r="I91" s="46"/>
      <c r="J91" s="46"/>
      <c r="K91" s="59"/>
      <c r="L91" s="58"/>
      <c r="M91" s="46"/>
      <c r="N91" s="46"/>
      <c r="O91" s="46"/>
      <c r="P91" s="59"/>
      <c r="Q91" s="58"/>
      <c r="R91" s="46"/>
      <c r="S91" s="46"/>
      <c r="T91" s="46"/>
      <c r="U91" s="59"/>
      <c r="V91" s="58"/>
      <c r="W91" s="46"/>
      <c r="X91" s="46"/>
      <c r="Y91" s="46"/>
      <c r="Z91" s="59"/>
    </row>
    <row r="92" spans="1:26" ht="14.25" thickBot="1">
      <c r="A92" s="60">
        <v>10</v>
      </c>
      <c r="B92" s="76"/>
      <c r="C92" s="77"/>
      <c r="D92" s="77"/>
      <c r="E92" s="77"/>
      <c r="F92" s="78"/>
      <c r="G92" s="76"/>
      <c r="H92" s="77"/>
      <c r="I92" s="77"/>
      <c r="J92" s="77"/>
      <c r="K92" s="78"/>
      <c r="L92" s="76"/>
      <c r="M92" s="77"/>
      <c r="N92" s="77"/>
      <c r="O92" s="77"/>
      <c r="P92" s="78"/>
      <c r="Q92" s="76"/>
      <c r="R92" s="77"/>
      <c r="S92" s="77"/>
      <c r="T92" s="77"/>
      <c r="U92" s="78"/>
      <c r="V92" s="76"/>
      <c r="W92" s="77"/>
      <c r="X92" s="77"/>
      <c r="Y92" s="77"/>
      <c r="Z92" s="78"/>
    </row>
    <row r="93" ht="14.25" thickTop="1"/>
    <row r="94" ht="14.25" thickBot="1"/>
    <row r="95" spans="1:26" ht="15" thickBot="1" thickTop="1">
      <c r="A95" s="195" t="s">
        <v>254</v>
      </c>
      <c r="B95" s="294">
        <v>6</v>
      </c>
      <c r="C95" s="292"/>
      <c r="D95" s="292"/>
      <c r="E95" s="292"/>
      <c r="F95" s="292"/>
      <c r="G95" s="295">
        <v>6</v>
      </c>
      <c r="H95" s="292"/>
      <c r="I95" s="292"/>
      <c r="J95" s="292"/>
      <c r="K95" s="296"/>
      <c r="L95" s="295">
        <v>6</v>
      </c>
      <c r="M95" s="292"/>
      <c r="N95" s="292"/>
      <c r="O95" s="292"/>
      <c r="P95" s="296"/>
      <c r="Q95" s="295">
        <v>6</v>
      </c>
      <c r="R95" s="292"/>
      <c r="S95" s="292"/>
      <c r="T95" s="292"/>
      <c r="U95" s="296"/>
      <c r="V95" s="295">
        <v>6</v>
      </c>
      <c r="W95" s="292"/>
      <c r="X95" s="292"/>
      <c r="Y95" s="292"/>
      <c r="Z95" s="293"/>
    </row>
    <row r="96" spans="1:26" ht="15" thickBot="1" thickTop="1">
      <c r="A96" s="193" t="s">
        <v>252</v>
      </c>
      <c r="B96" s="294">
        <v>1</v>
      </c>
      <c r="C96" s="292"/>
      <c r="D96" s="292"/>
      <c r="E96" s="292"/>
      <c r="F96" s="293"/>
      <c r="G96" s="294">
        <v>2</v>
      </c>
      <c r="H96" s="292"/>
      <c r="I96" s="292"/>
      <c r="J96" s="292"/>
      <c r="K96" s="293"/>
      <c r="L96" s="291">
        <v>3</v>
      </c>
      <c r="M96" s="292"/>
      <c r="N96" s="292"/>
      <c r="O96" s="292"/>
      <c r="P96" s="293"/>
      <c r="Q96" s="291">
        <v>4</v>
      </c>
      <c r="R96" s="292"/>
      <c r="S96" s="292"/>
      <c r="T96" s="292"/>
      <c r="U96" s="293"/>
      <c r="V96" s="291">
        <v>5</v>
      </c>
      <c r="W96" s="292"/>
      <c r="X96" s="292"/>
      <c r="Y96" s="292"/>
      <c r="Z96" s="293"/>
    </row>
    <row r="97" spans="1:26" ht="15" thickBot="1" thickTop="1">
      <c r="A97" s="142" t="s">
        <v>253</v>
      </c>
      <c r="B97" s="192">
        <v>1</v>
      </c>
      <c r="C97" s="3">
        <v>2</v>
      </c>
      <c r="D97" s="3">
        <v>3</v>
      </c>
      <c r="E97" s="3">
        <v>4</v>
      </c>
      <c r="F97" s="2">
        <v>5</v>
      </c>
      <c r="G97" s="1">
        <v>1</v>
      </c>
      <c r="H97" s="3">
        <v>2</v>
      </c>
      <c r="I97" s="3">
        <v>3</v>
      </c>
      <c r="J97" s="3">
        <v>4</v>
      </c>
      <c r="K97" s="2">
        <v>5</v>
      </c>
      <c r="L97" s="1">
        <v>1</v>
      </c>
      <c r="M97" s="3">
        <v>2</v>
      </c>
      <c r="N97" s="3">
        <v>3</v>
      </c>
      <c r="O97" s="3">
        <v>4</v>
      </c>
      <c r="P97" s="2">
        <v>5</v>
      </c>
      <c r="Q97" s="1">
        <v>1</v>
      </c>
      <c r="R97" s="3">
        <v>2</v>
      </c>
      <c r="S97" s="3">
        <v>3</v>
      </c>
      <c r="T97" s="3">
        <v>4</v>
      </c>
      <c r="U97" s="2">
        <v>5</v>
      </c>
      <c r="V97" s="1">
        <v>1</v>
      </c>
      <c r="W97" s="3">
        <v>2</v>
      </c>
      <c r="X97" s="3">
        <v>3</v>
      </c>
      <c r="Y97" s="3">
        <v>4</v>
      </c>
      <c r="Z97" s="2">
        <v>5</v>
      </c>
    </row>
    <row r="98" spans="1:26" ht="14.25" thickTop="1">
      <c r="A98" s="196">
        <v>1</v>
      </c>
      <c r="B98" s="26"/>
      <c r="C98" s="27"/>
      <c r="D98" s="27"/>
      <c r="E98" s="27"/>
      <c r="F98" s="28"/>
      <c r="G98" s="26"/>
      <c r="H98" s="27"/>
      <c r="I98" s="27"/>
      <c r="J98" s="27"/>
      <c r="K98" s="28"/>
      <c r="L98" s="26"/>
      <c r="M98" s="27"/>
      <c r="N98" s="27"/>
      <c r="O98" s="27"/>
      <c r="P98" s="28"/>
      <c r="Q98" s="26"/>
      <c r="R98" s="27"/>
      <c r="S98" s="27"/>
      <c r="T98" s="27"/>
      <c r="U98" s="28"/>
      <c r="V98" s="26"/>
      <c r="W98" s="27"/>
      <c r="X98" s="27"/>
      <c r="Y98" s="27"/>
      <c r="Z98" s="28"/>
    </row>
    <row r="99" spans="1:26" ht="13.5">
      <c r="A99" s="29">
        <v>2</v>
      </c>
      <c r="B99" s="48"/>
      <c r="C99" s="49"/>
      <c r="D99" s="49"/>
      <c r="E99" s="49"/>
      <c r="F99" s="50"/>
      <c r="G99" s="48"/>
      <c r="H99" s="49"/>
      <c r="I99" s="49"/>
      <c r="J99" s="49"/>
      <c r="K99" s="50"/>
      <c r="L99" s="48"/>
      <c r="M99" s="49"/>
      <c r="N99" s="49"/>
      <c r="O99" s="49"/>
      <c r="P99" s="50"/>
      <c r="Q99" s="48"/>
      <c r="R99" s="49"/>
      <c r="S99" s="49"/>
      <c r="T99" s="49"/>
      <c r="U99" s="50"/>
      <c r="V99" s="48"/>
      <c r="W99" s="49"/>
      <c r="X99" s="49"/>
      <c r="Y99" s="49"/>
      <c r="Z99" s="50"/>
    </row>
    <row r="100" spans="1:26" ht="13.5">
      <c r="A100" s="29">
        <v>3</v>
      </c>
      <c r="B100" s="48"/>
      <c r="C100" s="49"/>
      <c r="D100" s="49"/>
      <c r="E100" s="49"/>
      <c r="F100" s="50"/>
      <c r="G100" s="48"/>
      <c r="H100" s="49"/>
      <c r="I100" s="49"/>
      <c r="J100" s="49"/>
      <c r="K100" s="50"/>
      <c r="L100" s="48"/>
      <c r="M100" s="49"/>
      <c r="N100" s="49"/>
      <c r="O100" s="49"/>
      <c r="P100" s="50"/>
      <c r="Q100" s="48"/>
      <c r="R100" s="49"/>
      <c r="S100" s="49"/>
      <c r="T100" s="49"/>
      <c r="U100" s="50"/>
      <c r="V100" s="48"/>
      <c r="W100" s="49"/>
      <c r="X100" s="49"/>
      <c r="Y100" s="49"/>
      <c r="Z100" s="50"/>
    </row>
    <row r="101" spans="1:26" ht="13.5">
      <c r="A101" s="29">
        <v>4</v>
      </c>
      <c r="B101" s="48"/>
      <c r="C101" s="49"/>
      <c r="D101" s="49"/>
      <c r="E101" s="49"/>
      <c r="F101" s="50"/>
      <c r="G101" s="48"/>
      <c r="H101" s="49"/>
      <c r="I101" s="49"/>
      <c r="J101" s="49"/>
      <c r="K101" s="50"/>
      <c r="L101" s="48"/>
      <c r="M101" s="49"/>
      <c r="N101" s="49"/>
      <c r="O101" s="49"/>
      <c r="P101" s="50"/>
      <c r="Q101" s="48"/>
      <c r="R101" s="49"/>
      <c r="S101" s="49"/>
      <c r="T101" s="49"/>
      <c r="U101" s="50"/>
      <c r="V101" s="48"/>
      <c r="W101" s="49"/>
      <c r="X101" s="49"/>
      <c r="Y101" s="49"/>
      <c r="Z101" s="50"/>
    </row>
    <row r="102" spans="1:26" ht="13.5">
      <c r="A102" s="7">
        <v>5</v>
      </c>
      <c r="B102" s="55"/>
      <c r="C102" s="56"/>
      <c r="D102" s="56"/>
      <c r="E102" s="56"/>
      <c r="F102" s="57"/>
      <c r="G102" s="55"/>
      <c r="H102" s="56"/>
      <c r="I102" s="56"/>
      <c r="J102" s="56"/>
      <c r="K102" s="57"/>
      <c r="L102" s="55"/>
      <c r="M102" s="56"/>
      <c r="N102" s="56"/>
      <c r="O102" s="56"/>
      <c r="P102" s="57"/>
      <c r="Q102" s="55"/>
      <c r="R102" s="56"/>
      <c r="S102" s="56"/>
      <c r="T102" s="56"/>
      <c r="U102" s="57"/>
      <c r="V102" s="55"/>
      <c r="W102" s="56"/>
      <c r="X102" s="56"/>
      <c r="Y102" s="56"/>
      <c r="Z102" s="57"/>
    </row>
    <row r="103" spans="1:26" ht="13.5">
      <c r="A103" s="29">
        <v>6</v>
      </c>
      <c r="B103" s="48"/>
      <c r="C103" s="49"/>
      <c r="D103" s="49"/>
      <c r="E103" s="49"/>
      <c r="F103" s="50"/>
      <c r="G103" s="48"/>
      <c r="H103" s="49"/>
      <c r="I103" s="49"/>
      <c r="J103" s="49"/>
      <c r="K103" s="50"/>
      <c r="L103" s="48"/>
      <c r="M103" s="49"/>
      <c r="N103" s="49"/>
      <c r="O103" s="49"/>
      <c r="P103" s="50"/>
      <c r="Q103" s="48"/>
      <c r="R103" s="49"/>
      <c r="S103" s="49"/>
      <c r="T103" s="49"/>
      <c r="U103" s="50"/>
      <c r="V103" s="48"/>
      <c r="W103" s="49"/>
      <c r="X103" s="49"/>
      <c r="Y103" s="49"/>
      <c r="Z103" s="50"/>
    </row>
    <row r="104" spans="1:26" ht="13.5">
      <c r="A104" s="7">
        <v>7</v>
      </c>
      <c r="B104" s="48"/>
      <c r="C104" s="49"/>
      <c r="D104" s="49"/>
      <c r="E104" s="49"/>
      <c r="F104" s="50"/>
      <c r="G104" s="48"/>
      <c r="H104" s="49"/>
      <c r="I104" s="49"/>
      <c r="J104" s="49"/>
      <c r="K104" s="50"/>
      <c r="L104" s="48"/>
      <c r="M104" s="49"/>
      <c r="N104" s="49"/>
      <c r="O104" s="49"/>
      <c r="P104" s="50"/>
      <c r="Q104" s="48"/>
      <c r="R104" s="49"/>
      <c r="S104" s="49"/>
      <c r="T104" s="49"/>
      <c r="U104" s="50"/>
      <c r="V104" s="48"/>
      <c r="W104" s="49"/>
      <c r="X104" s="49"/>
      <c r="Y104" s="49"/>
      <c r="Z104" s="50"/>
    </row>
    <row r="105" spans="1:26" ht="13.5">
      <c r="A105" s="29">
        <v>8</v>
      </c>
      <c r="B105" s="48"/>
      <c r="C105" s="49"/>
      <c r="D105" s="49"/>
      <c r="E105" s="49"/>
      <c r="F105" s="50"/>
      <c r="G105" s="48"/>
      <c r="H105" s="49"/>
      <c r="I105" s="49"/>
      <c r="J105" s="49"/>
      <c r="K105" s="50"/>
      <c r="L105" s="48"/>
      <c r="M105" s="49"/>
      <c r="N105" s="49"/>
      <c r="O105" s="49"/>
      <c r="P105" s="50"/>
      <c r="Q105" s="48"/>
      <c r="R105" s="49"/>
      <c r="S105" s="49"/>
      <c r="T105" s="49"/>
      <c r="U105" s="50"/>
      <c r="V105" s="48"/>
      <c r="W105" s="49"/>
      <c r="X105" s="49"/>
      <c r="Y105" s="49"/>
      <c r="Z105" s="50"/>
    </row>
    <row r="106" spans="1:26" ht="13.5">
      <c r="A106" s="29">
        <v>9</v>
      </c>
      <c r="B106" s="48"/>
      <c r="C106" s="49"/>
      <c r="D106" s="49"/>
      <c r="E106" s="49"/>
      <c r="F106" s="50"/>
      <c r="G106" s="48"/>
      <c r="H106" s="49"/>
      <c r="I106" s="49"/>
      <c r="J106" s="49"/>
      <c r="K106" s="50"/>
      <c r="L106" s="48"/>
      <c r="M106" s="49"/>
      <c r="N106" s="49"/>
      <c r="O106" s="49"/>
      <c r="P106" s="50"/>
      <c r="Q106" s="48"/>
      <c r="R106" s="49"/>
      <c r="S106" s="49"/>
      <c r="T106" s="49"/>
      <c r="U106" s="50"/>
      <c r="V106" s="48"/>
      <c r="W106" s="49"/>
      <c r="X106" s="49"/>
      <c r="Y106" s="49"/>
      <c r="Z106" s="50"/>
    </row>
    <row r="107" spans="1:26" ht="14.25" thickBot="1">
      <c r="A107" s="60">
        <v>10</v>
      </c>
      <c r="B107" s="79"/>
      <c r="C107" s="80"/>
      <c r="D107" s="80"/>
      <c r="E107" s="80"/>
      <c r="F107" s="81"/>
      <c r="G107" s="79"/>
      <c r="H107" s="80"/>
      <c r="I107" s="80"/>
      <c r="J107" s="80"/>
      <c r="K107" s="81"/>
      <c r="L107" s="79"/>
      <c r="M107" s="80"/>
      <c r="N107" s="80"/>
      <c r="O107" s="80"/>
      <c r="P107" s="81"/>
      <c r="Q107" s="79"/>
      <c r="R107" s="80"/>
      <c r="S107" s="80"/>
      <c r="T107" s="80"/>
      <c r="U107" s="81"/>
      <c r="V107" s="79"/>
      <c r="W107" s="80"/>
      <c r="X107" s="80"/>
      <c r="Y107" s="80"/>
      <c r="Z107" s="81"/>
    </row>
    <row r="108" ht="14.25" thickTop="1"/>
  </sheetData>
  <sheetProtection password="C7CA" sheet="1" objects="1" scenarios="1"/>
  <mergeCells count="69">
    <mergeCell ref="V20:Z20"/>
    <mergeCell ref="B20:F20"/>
    <mergeCell ref="L20:P20"/>
    <mergeCell ref="Q20:U20"/>
    <mergeCell ref="G20:K20"/>
    <mergeCell ref="V35:Z35"/>
    <mergeCell ref="B35:F35"/>
    <mergeCell ref="L35:P35"/>
    <mergeCell ref="Q35:U35"/>
    <mergeCell ref="L21:P21"/>
    <mergeCell ref="Q21:U21"/>
    <mergeCell ref="V21:Z21"/>
    <mergeCell ref="G21:K21"/>
    <mergeCell ref="V36:Z36"/>
    <mergeCell ref="V50:Z50"/>
    <mergeCell ref="L51:P51"/>
    <mergeCell ref="Q51:U51"/>
    <mergeCell ref="V51:Z51"/>
    <mergeCell ref="L50:P50"/>
    <mergeCell ref="Q50:U50"/>
    <mergeCell ref="L36:P36"/>
    <mergeCell ref="Q36:U36"/>
    <mergeCell ref="B65:F65"/>
    <mergeCell ref="L65:P65"/>
    <mergeCell ref="Q65:U65"/>
    <mergeCell ref="G65:K65"/>
    <mergeCell ref="B66:F66"/>
    <mergeCell ref="L66:P66"/>
    <mergeCell ref="Q66:U66"/>
    <mergeCell ref="V66:Z66"/>
    <mergeCell ref="G66:K66"/>
    <mergeCell ref="B96:F96"/>
    <mergeCell ref="L96:P96"/>
    <mergeCell ref="Q96:U96"/>
    <mergeCell ref="V96:Z96"/>
    <mergeCell ref="G96:K96"/>
    <mergeCell ref="A16:C16"/>
    <mergeCell ref="A15:C15"/>
    <mergeCell ref="V95:Z95"/>
    <mergeCell ref="B95:F95"/>
    <mergeCell ref="L95:P95"/>
    <mergeCell ref="Q95:U95"/>
    <mergeCell ref="G95:K95"/>
    <mergeCell ref="V80:Z80"/>
    <mergeCell ref="B81:F81"/>
    <mergeCell ref="V65:Z65"/>
    <mergeCell ref="A17:C17"/>
    <mergeCell ref="G51:K51"/>
    <mergeCell ref="B51:F51"/>
    <mergeCell ref="B50:F50"/>
    <mergeCell ref="B36:F36"/>
    <mergeCell ref="B21:F21"/>
    <mergeCell ref="G50:K50"/>
    <mergeCell ref="G35:K35"/>
    <mergeCell ref="G36:K36"/>
    <mergeCell ref="V81:Z81"/>
    <mergeCell ref="B80:F80"/>
    <mergeCell ref="L80:P80"/>
    <mergeCell ref="Q80:U80"/>
    <mergeCell ref="G81:K81"/>
    <mergeCell ref="G80:K80"/>
    <mergeCell ref="L81:P81"/>
    <mergeCell ref="Q81:U81"/>
    <mergeCell ref="M15:M18"/>
    <mergeCell ref="G15:G18"/>
    <mergeCell ref="H15:I15"/>
    <mergeCell ref="H16:I16"/>
    <mergeCell ref="H17:I17"/>
    <mergeCell ref="H18:I18"/>
  </mergeCells>
  <printOptions/>
  <pageMargins left="0.75" right="0.75" top="1" bottom="1" header="0.512" footer="0.512"/>
  <pageSetup horizontalDpi="355" verticalDpi="355" orientation="portrait" paperSize="9" scale="35" r:id="rId2"/>
  <colBreaks count="2" manualBreakCount="2">
    <brk id="27" max="65535" man="1"/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D480"/>
  <sheetViews>
    <sheetView workbookViewId="0" topLeftCell="A1">
      <selection activeCell="A165" sqref="A165"/>
    </sheetView>
  </sheetViews>
  <sheetFormatPr defaultColWidth="9.00390625" defaultRowHeight="13.5"/>
  <cols>
    <col min="1" max="1" width="10.00390625" style="0" customWidth="1"/>
    <col min="4" max="4" width="9.875" style="0" bestFit="1" customWidth="1"/>
    <col min="8" max="8" width="9.375" style="0" customWidth="1"/>
    <col min="11" max="11" width="9.875" style="0" customWidth="1"/>
    <col min="12" max="12" width="8.875" style="0" customWidth="1"/>
    <col min="17" max="17" width="9.50390625" style="0" bestFit="1" customWidth="1"/>
    <col min="18" max="18" width="10.375" style="0" customWidth="1"/>
    <col min="32" max="32" width="11.00390625" style="0" bestFit="1" customWidth="1"/>
  </cols>
  <sheetData>
    <row r="1" spans="1:13" ht="14.25" thickBot="1">
      <c r="A1" s="208" t="str">
        <f>Sheet1!A13</f>
        <v>1,2-ジクロロプロパン：メタノール溶媒・1000ppm　(生データ：12DCP-m-h、解析用に並べ替えたデータ：A12DCP-m-h）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34"/>
      <c r="M1" s="235"/>
    </row>
    <row r="2" spans="1:11" ht="14.25" thickBot="1">
      <c r="A2" s="213" t="str">
        <f>Sheet1!A1</f>
        <v>ファイル名：三段分岐 v.1.6 （三段枝分かれ分析自動計算システム） by Takao Nakagawa &amp; Shigemitsu Shin &lt;2002/04/01&gt;</v>
      </c>
      <c r="B2" s="254"/>
      <c r="C2" s="215"/>
      <c r="D2" s="215"/>
      <c r="E2" s="215"/>
      <c r="F2" s="255"/>
      <c r="G2" s="215"/>
      <c r="H2" s="215"/>
      <c r="I2" s="215"/>
      <c r="J2" s="215"/>
      <c r="K2" s="255"/>
    </row>
    <row r="3" spans="1:151" ht="15" thickBot="1" thickTop="1">
      <c r="A3" s="253" t="s">
        <v>254</v>
      </c>
      <c r="B3" s="344"/>
      <c r="C3" s="351"/>
      <c r="D3" s="351"/>
      <c r="E3" s="351"/>
      <c r="F3" s="351"/>
      <c r="G3" s="353">
        <v>1</v>
      </c>
      <c r="H3" s="351"/>
      <c r="I3" s="351"/>
      <c r="J3" s="351"/>
      <c r="K3" s="354"/>
      <c r="L3" s="345">
        <v>1</v>
      </c>
      <c r="M3" s="346"/>
      <c r="N3" s="346"/>
      <c r="O3" s="346"/>
      <c r="P3" s="347"/>
      <c r="Q3" s="345">
        <v>1</v>
      </c>
      <c r="R3" s="346"/>
      <c r="S3" s="346"/>
      <c r="T3" s="346"/>
      <c r="U3" s="347"/>
      <c r="V3" s="345">
        <v>1</v>
      </c>
      <c r="W3" s="346"/>
      <c r="X3" s="346"/>
      <c r="Y3" s="346"/>
      <c r="Z3" s="347"/>
      <c r="AA3" s="348">
        <v>2</v>
      </c>
      <c r="AB3" s="341"/>
      <c r="AC3" s="341"/>
      <c r="AD3" s="341"/>
      <c r="AE3" s="341"/>
      <c r="AF3" s="340">
        <v>2</v>
      </c>
      <c r="AG3" s="341"/>
      <c r="AH3" s="341"/>
      <c r="AI3" s="341"/>
      <c r="AJ3" s="342"/>
      <c r="AK3" s="340">
        <v>2</v>
      </c>
      <c r="AL3" s="341"/>
      <c r="AM3" s="341"/>
      <c r="AN3" s="341"/>
      <c r="AO3" s="342"/>
      <c r="AP3" s="340">
        <v>2</v>
      </c>
      <c r="AQ3" s="341"/>
      <c r="AR3" s="341"/>
      <c r="AS3" s="341"/>
      <c r="AT3" s="342"/>
      <c r="AU3" s="340">
        <v>2</v>
      </c>
      <c r="AV3" s="341"/>
      <c r="AW3" s="341"/>
      <c r="AX3" s="341"/>
      <c r="AY3" s="343"/>
      <c r="AZ3" s="335">
        <v>3</v>
      </c>
      <c r="BA3" s="330"/>
      <c r="BB3" s="330"/>
      <c r="BC3" s="330"/>
      <c r="BD3" s="330"/>
      <c r="BE3" s="329">
        <v>3</v>
      </c>
      <c r="BF3" s="330"/>
      <c r="BG3" s="330"/>
      <c r="BH3" s="330"/>
      <c r="BI3" s="336"/>
      <c r="BJ3" s="329">
        <v>3</v>
      </c>
      <c r="BK3" s="330"/>
      <c r="BL3" s="330"/>
      <c r="BM3" s="330"/>
      <c r="BN3" s="336"/>
      <c r="BO3" s="329">
        <v>3</v>
      </c>
      <c r="BP3" s="330"/>
      <c r="BQ3" s="330"/>
      <c r="BR3" s="330"/>
      <c r="BS3" s="336"/>
      <c r="BT3" s="329">
        <v>3</v>
      </c>
      <c r="BU3" s="330"/>
      <c r="BV3" s="330"/>
      <c r="BW3" s="330"/>
      <c r="BX3" s="331"/>
      <c r="BY3" s="327">
        <v>4</v>
      </c>
      <c r="BZ3" s="325"/>
      <c r="CA3" s="325"/>
      <c r="CB3" s="325"/>
      <c r="CC3" s="325"/>
      <c r="CD3" s="324">
        <v>4</v>
      </c>
      <c r="CE3" s="325"/>
      <c r="CF3" s="325"/>
      <c r="CG3" s="325"/>
      <c r="CH3" s="328"/>
      <c r="CI3" s="324">
        <v>4</v>
      </c>
      <c r="CJ3" s="325"/>
      <c r="CK3" s="325"/>
      <c r="CL3" s="325"/>
      <c r="CM3" s="328"/>
      <c r="CN3" s="324">
        <v>4</v>
      </c>
      <c r="CO3" s="325"/>
      <c r="CP3" s="325"/>
      <c r="CQ3" s="325"/>
      <c r="CR3" s="328"/>
      <c r="CS3" s="324">
        <v>4</v>
      </c>
      <c r="CT3" s="325"/>
      <c r="CU3" s="325"/>
      <c r="CV3" s="325"/>
      <c r="CW3" s="326"/>
      <c r="CX3" s="322">
        <v>5</v>
      </c>
      <c r="CY3" s="319"/>
      <c r="CZ3" s="319"/>
      <c r="DA3" s="319"/>
      <c r="DB3" s="319"/>
      <c r="DC3" s="318">
        <v>5</v>
      </c>
      <c r="DD3" s="319"/>
      <c r="DE3" s="319"/>
      <c r="DF3" s="319"/>
      <c r="DG3" s="323"/>
      <c r="DH3" s="318">
        <v>5</v>
      </c>
      <c r="DI3" s="319"/>
      <c r="DJ3" s="319"/>
      <c r="DK3" s="319"/>
      <c r="DL3" s="323"/>
      <c r="DM3" s="318">
        <v>5</v>
      </c>
      <c r="DN3" s="319"/>
      <c r="DO3" s="319"/>
      <c r="DP3" s="319"/>
      <c r="DQ3" s="323"/>
      <c r="DR3" s="318">
        <v>5</v>
      </c>
      <c r="DS3" s="319"/>
      <c r="DT3" s="319"/>
      <c r="DU3" s="319"/>
      <c r="DV3" s="320"/>
      <c r="DW3" s="316">
        <v>6</v>
      </c>
      <c r="DX3" s="313"/>
      <c r="DY3" s="313"/>
      <c r="DZ3" s="313"/>
      <c r="EA3" s="313"/>
      <c r="EB3" s="312">
        <v>6</v>
      </c>
      <c r="EC3" s="313"/>
      <c r="ED3" s="313"/>
      <c r="EE3" s="313"/>
      <c r="EF3" s="317"/>
      <c r="EG3" s="312">
        <v>6</v>
      </c>
      <c r="EH3" s="313"/>
      <c r="EI3" s="313"/>
      <c r="EJ3" s="313"/>
      <c r="EK3" s="317"/>
      <c r="EL3" s="312">
        <v>6</v>
      </c>
      <c r="EM3" s="313"/>
      <c r="EN3" s="313"/>
      <c r="EO3" s="313"/>
      <c r="EP3" s="317"/>
      <c r="EQ3" s="312">
        <v>6</v>
      </c>
      <c r="ER3" s="313"/>
      <c r="ES3" s="313"/>
      <c r="ET3" s="313"/>
      <c r="EU3" s="314"/>
    </row>
    <row r="4" spans="1:151" ht="15" thickBot="1" thickTop="1">
      <c r="A4" s="195" t="s">
        <v>252</v>
      </c>
      <c r="B4" s="344">
        <v>1</v>
      </c>
      <c r="C4" s="351"/>
      <c r="D4" s="351"/>
      <c r="E4" s="351"/>
      <c r="F4" s="352"/>
      <c r="G4" s="344">
        <v>2</v>
      </c>
      <c r="H4" s="344"/>
      <c r="I4" s="344"/>
      <c r="J4" s="344"/>
      <c r="K4" s="344"/>
      <c r="L4" s="349">
        <v>3</v>
      </c>
      <c r="M4" s="351"/>
      <c r="N4" s="351"/>
      <c r="O4" s="351"/>
      <c r="P4" s="352"/>
      <c r="Q4" s="344">
        <v>4</v>
      </c>
      <c r="R4" s="344"/>
      <c r="S4" s="344"/>
      <c r="T4" s="344"/>
      <c r="U4" s="344"/>
      <c r="V4" s="349">
        <v>5</v>
      </c>
      <c r="W4" s="344"/>
      <c r="X4" s="344"/>
      <c r="Y4" s="344"/>
      <c r="Z4" s="350"/>
      <c r="AA4" s="337">
        <v>1</v>
      </c>
      <c r="AB4" s="338"/>
      <c r="AC4" s="338"/>
      <c r="AD4" s="338"/>
      <c r="AE4" s="339"/>
      <c r="AF4" s="337">
        <v>2</v>
      </c>
      <c r="AG4" s="338"/>
      <c r="AH4" s="338"/>
      <c r="AI4" s="338"/>
      <c r="AJ4" s="339"/>
      <c r="AK4" s="337">
        <v>3</v>
      </c>
      <c r="AL4" s="338"/>
      <c r="AM4" s="338"/>
      <c r="AN4" s="338"/>
      <c r="AO4" s="339"/>
      <c r="AP4" s="337">
        <v>4</v>
      </c>
      <c r="AQ4" s="338"/>
      <c r="AR4" s="338"/>
      <c r="AS4" s="338"/>
      <c r="AT4" s="339"/>
      <c r="AU4" s="337">
        <v>5</v>
      </c>
      <c r="AV4" s="338"/>
      <c r="AW4" s="338"/>
      <c r="AX4" s="338"/>
      <c r="AY4" s="339"/>
      <c r="AZ4" s="332">
        <v>1</v>
      </c>
      <c r="BA4" s="333"/>
      <c r="BB4" s="333"/>
      <c r="BC4" s="333"/>
      <c r="BD4" s="334"/>
      <c r="BE4" s="332">
        <v>2</v>
      </c>
      <c r="BF4" s="333"/>
      <c r="BG4" s="333"/>
      <c r="BH4" s="333"/>
      <c r="BI4" s="334"/>
      <c r="BJ4" s="332">
        <v>3</v>
      </c>
      <c r="BK4" s="333"/>
      <c r="BL4" s="333"/>
      <c r="BM4" s="333"/>
      <c r="BN4" s="334"/>
      <c r="BO4" s="332">
        <v>4</v>
      </c>
      <c r="BP4" s="333"/>
      <c r="BQ4" s="333"/>
      <c r="BR4" s="333"/>
      <c r="BS4" s="334"/>
      <c r="BT4" s="332">
        <v>5</v>
      </c>
      <c r="BU4" s="333"/>
      <c r="BV4" s="333"/>
      <c r="BW4" s="333"/>
      <c r="BX4" s="334"/>
      <c r="BY4" s="327">
        <v>1</v>
      </c>
      <c r="BZ4" s="325"/>
      <c r="CA4" s="325"/>
      <c r="CB4" s="325"/>
      <c r="CC4" s="326"/>
      <c r="CD4" s="327">
        <v>2</v>
      </c>
      <c r="CE4" s="325"/>
      <c r="CF4" s="325"/>
      <c r="CG4" s="325"/>
      <c r="CH4" s="326"/>
      <c r="CI4" s="327">
        <v>3</v>
      </c>
      <c r="CJ4" s="325"/>
      <c r="CK4" s="325"/>
      <c r="CL4" s="325"/>
      <c r="CM4" s="326"/>
      <c r="CN4" s="327">
        <v>4</v>
      </c>
      <c r="CO4" s="325"/>
      <c r="CP4" s="325"/>
      <c r="CQ4" s="325"/>
      <c r="CR4" s="326"/>
      <c r="CS4" s="327">
        <v>5</v>
      </c>
      <c r="CT4" s="325"/>
      <c r="CU4" s="325"/>
      <c r="CV4" s="325"/>
      <c r="CW4" s="326"/>
      <c r="CX4" s="321">
        <v>1</v>
      </c>
      <c r="CY4" s="319"/>
      <c r="CZ4" s="319"/>
      <c r="DA4" s="319"/>
      <c r="DB4" s="320"/>
      <c r="DC4" s="321">
        <v>2</v>
      </c>
      <c r="DD4" s="319"/>
      <c r="DE4" s="319"/>
      <c r="DF4" s="319"/>
      <c r="DG4" s="320"/>
      <c r="DH4" s="321">
        <v>3</v>
      </c>
      <c r="DI4" s="319"/>
      <c r="DJ4" s="319"/>
      <c r="DK4" s="319"/>
      <c r="DL4" s="320"/>
      <c r="DM4" s="321">
        <v>4</v>
      </c>
      <c r="DN4" s="319"/>
      <c r="DO4" s="319"/>
      <c r="DP4" s="319"/>
      <c r="DQ4" s="320"/>
      <c r="DR4" s="321">
        <v>5</v>
      </c>
      <c r="DS4" s="319"/>
      <c r="DT4" s="319"/>
      <c r="DU4" s="319"/>
      <c r="DV4" s="320"/>
      <c r="DW4" s="315">
        <v>1</v>
      </c>
      <c r="DX4" s="313"/>
      <c r="DY4" s="313"/>
      <c r="DZ4" s="313"/>
      <c r="EA4" s="314"/>
      <c r="EB4" s="315">
        <v>2</v>
      </c>
      <c r="EC4" s="313"/>
      <c r="ED4" s="313"/>
      <c r="EE4" s="313"/>
      <c r="EF4" s="314"/>
      <c r="EG4" s="315">
        <v>3</v>
      </c>
      <c r="EH4" s="313"/>
      <c r="EI4" s="313"/>
      <c r="EJ4" s="313"/>
      <c r="EK4" s="314"/>
      <c r="EL4" s="315">
        <v>4</v>
      </c>
      <c r="EM4" s="313"/>
      <c r="EN4" s="313"/>
      <c r="EO4" s="313"/>
      <c r="EP4" s="314"/>
      <c r="EQ4" s="315">
        <v>5</v>
      </c>
      <c r="ER4" s="313"/>
      <c r="ES4" s="313"/>
      <c r="ET4" s="313"/>
      <c r="EU4" s="314"/>
    </row>
    <row r="5" spans="1:151" ht="15" thickBot="1" thickTop="1">
      <c r="A5" s="195" t="s">
        <v>253</v>
      </c>
      <c r="B5" s="194">
        <v>1</v>
      </c>
      <c r="C5" s="100">
        <v>2</v>
      </c>
      <c r="D5" s="100">
        <v>3</v>
      </c>
      <c r="E5" s="100">
        <v>4</v>
      </c>
      <c r="F5" s="101">
        <v>5</v>
      </c>
      <c r="G5" s="102">
        <v>1</v>
      </c>
      <c r="H5" s="100">
        <v>2</v>
      </c>
      <c r="I5" s="100">
        <v>3</v>
      </c>
      <c r="J5" s="100">
        <v>4</v>
      </c>
      <c r="K5" s="103">
        <v>5</v>
      </c>
      <c r="L5" s="104">
        <v>1</v>
      </c>
      <c r="M5" s="100">
        <v>2</v>
      </c>
      <c r="N5" s="100">
        <v>3</v>
      </c>
      <c r="O5" s="100">
        <v>4</v>
      </c>
      <c r="P5" s="101">
        <v>5</v>
      </c>
      <c r="Q5" s="102"/>
      <c r="R5" s="100"/>
      <c r="S5" s="100"/>
      <c r="T5" s="100"/>
      <c r="U5" s="99"/>
      <c r="V5" s="98"/>
      <c r="W5" s="99"/>
      <c r="X5" s="99"/>
      <c r="Y5" s="99"/>
      <c r="Z5" s="101"/>
      <c r="AA5" s="110">
        <v>1</v>
      </c>
      <c r="AB5" s="111">
        <v>2</v>
      </c>
      <c r="AC5" s="111">
        <v>3</v>
      </c>
      <c r="AD5" s="111">
        <v>4</v>
      </c>
      <c r="AE5" s="112">
        <v>5</v>
      </c>
      <c r="AF5" s="110">
        <v>1</v>
      </c>
      <c r="AG5" s="111">
        <v>2</v>
      </c>
      <c r="AH5" s="111">
        <v>3</v>
      </c>
      <c r="AI5" s="111">
        <v>4</v>
      </c>
      <c r="AJ5" s="112">
        <v>5</v>
      </c>
      <c r="AK5" s="110">
        <v>1</v>
      </c>
      <c r="AL5" s="111">
        <v>2</v>
      </c>
      <c r="AM5" s="111">
        <v>3</v>
      </c>
      <c r="AN5" s="111">
        <v>4</v>
      </c>
      <c r="AO5" s="112">
        <v>5</v>
      </c>
      <c r="AP5" s="110">
        <v>1</v>
      </c>
      <c r="AQ5" s="111">
        <v>2</v>
      </c>
      <c r="AR5" s="111">
        <v>3</v>
      </c>
      <c r="AS5" s="111">
        <v>4</v>
      </c>
      <c r="AT5" s="112">
        <v>5</v>
      </c>
      <c r="AU5" s="110">
        <v>1</v>
      </c>
      <c r="AV5" s="111">
        <v>2</v>
      </c>
      <c r="AW5" s="111">
        <v>3</v>
      </c>
      <c r="AX5" s="111">
        <v>4</v>
      </c>
      <c r="AY5" s="112">
        <v>5</v>
      </c>
      <c r="AZ5" s="114">
        <v>1</v>
      </c>
      <c r="BA5" s="115">
        <v>2</v>
      </c>
      <c r="BB5" s="115">
        <v>3</v>
      </c>
      <c r="BC5" s="115">
        <v>4</v>
      </c>
      <c r="BD5" s="116">
        <v>5</v>
      </c>
      <c r="BE5" s="114">
        <v>1</v>
      </c>
      <c r="BF5" s="115">
        <v>2</v>
      </c>
      <c r="BG5" s="115">
        <v>3</v>
      </c>
      <c r="BH5" s="115">
        <v>4</v>
      </c>
      <c r="BI5" s="116">
        <v>5</v>
      </c>
      <c r="BJ5" s="114">
        <v>1</v>
      </c>
      <c r="BK5" s="115">
        <v>2</v>
      </c>
      <c r="BL5" s="115">
        <v>3</v>
      </c>
      <c r="BM5" s="115">
        <v>4</v>
      </c>
      <c r="BN5" s="116">
        <v>5</v>
      </c>
      <c r="BO5" s="114">
        <v>1</v>
      </c>
      <c r="BP5" s="115">
        <v>2</v>
      </c>
      <c r="BQ5" s="115">
        <v>3</v>
      </c>
      <c r="BR5" s="115">
        <v>4</v>
      </c>
      <c r="BS5" s="116">
        <v>5</v>
      </c>
      <c r="BT5" s="114">
        <v>1</v>
      </c>
      <c r="BU5" s="115">
        <v>2</v>
      </c>
      <c r="BV5" s="115">
        <v>3</v>
      </c>
      <c r="BW5" s="115">
        <v>4</v>
      </c>
      <c r="BX5" s="116">
        <v>5</v>
      </c>
      <c r="BY5" s="96">
        <v>1</v>
      </c>
      <c r="BZ5" s="97">
        <v>2</v>
      </c>
      <c r="CA5" s="97">
        <v>3</v>
      </c>
      <c r="CB5" s="97">
        <v>4</v>
      </c>
      <c r="CC5" s="118">
        <v>5</v>
      </c>
      <c r="CD5" s="96">
        <v>1</v>
      </c>
      <c r="CE5" s="97">
        <v>2</v>
      </c>
      <c r="CF5" s="97">
        <v>3</v>
      </c>
      <c r="CG5" s="97">
        <v>4</v>
      </c>
      <c r="CH5" s="118">
        <v>5</v>
      </c>
      <c r="CI5" s="96">
        <v>1</v>
      </c>
      <c r="CJ5" s="97">
        <v>2</v>
      </c>
      <c r="CK5" s="97">
        <v>3</v>
      </c>
      <c r="CL5" s="97">
        <v>4</v>
      </c>
      <c r="CM5" s="118">
        <v>5</v>
      </c>
      <c r="CN5" s="96">
        <v>1</v>
      </c>
      <c r="CO5" s="97">
        <v>2</v>
      </c>
      <c r="CP5" s="97">
        <v>3</v>
      </c>
      <c r="CQ5" s="97">
        <v>4</v>
      </c>
      <c r="CR5" s="118">
        <v>5</v>
      </c>
      <c r="CS5" s="96">
        <v>1</v>
      </c>
      <c r="CT5" s="97">
        <v>2</v>
      </c>
      <c r="CU5" s="97">
        <v>3</v>
      </c>
      <c r="CV5" s="97">
        <v>4</v>
      </c>
      <c r="CW5" s="118">
        <v>5</v>
      </c>
      <c r="CX5" s="120">
        <v>1</v>
      </c>
      <c r="CY5" s="121">
        <v>2</v>
      </c>
      <c r="CZ5" s="121">
        <v>3</v>
      </c>
      <c r="DA5" s="121">
        <v>4</v>
      </c>
      <c r="DB5" s="122">
        <v>5</v>
      </c>
      <c r="DC5" s="120">
        <v>1</v>
      </c>
      <c r="DD5" s="121">
        <v>2</v>
      </c>
      <c r="DE5" s="121">
        <v>3</v>
      </c>
      <c r="DF5" s="121">
        <v>4</v>
      </c>
      <c r="DG5" s="122">
        <v>5</v>
      </c>
      <c r="DH5" s="120">
        <v>1</v>
      </c>
      <c r="DI5" s="121">
        <v>2</v>
      </c>
      <c r="DJ5" s="121">
        <v>3</v>
      </c>
      <c r="DK5" s="121">
        <v>4</v>
      </c>
      <c r="DL5" s="122">
        <v>5</v>
      </c>
      <c r="DM5" s="120">
        <v>1</v>
      </c>
      <c r="DN5" s="121">
        <v>2</v>
      </c>
      <c r="DO5" s="121">
        <v>3</v>
      </c>
      <c r="DP5" s="121">
        <v>4</v>
      </c>
      <c r="DQ5" s="122">
        <v>5</v>
      </c>
      <c r="DR5" s="120">
        <v>1</v>
      </c>
      <c r="DS5" s="121">
        <v>2</v>
      </c>
      <c r="DT5" s="121">
        <v>3</v>
      </c>
      <c r="DU5" s="121">
        <v>4</v>
      </c>
      <c r="DV5" s="122">
        <v>5</v>
      </c>
      <c r="DW5" s="105">
        <v>1</v>
      </c>
      <c r="DX5" s="123">
        <v>2</v>
      </c>
      <c r="DY5" s="123">
        <v>3</v>
      </c>
      <c r="DZ5" s="123">
        <v>4</v>
      </c>
      <c r="EA5" s="124">
        <v>5</v>
      </c>
      <c r="EB5" s="105">
        <v>1</v>
      </c>
      <c r="EC5" s="123">
        <v>2</v>
      </c>
      <c r="ED5" s="123">
        <v>3</v>
      </c>
      <c r="EE5" s="123">
        <v>4</v>
      </c>
      <c r="EF5" s="124">
        <v>5</v>
      </c>
      <c r="EG5" s="105">
        <v>1</v>
      </c>
      <c r="EH5" s="123">
        <v>2</v>
      </c>
      <c r="EI5" s="123">
        <v>3</v>
      </c>
      <c r="EJ5" s="123">
        <v>4</v>
      </c>
      <c r="EK5" s="124">
        <v>5</v>
      </c>
      <c r="EL5" s="105">
        <v>1</v>
      </c>
      <c r="EM5" s="123">
        <v>2</v>
      </c>
      <c r="EN5" s="123">
        <v>3</v>
      </c>
      <c r="EO5" s="123">
        <v>4</v>
      </c>
      <c r="EP5" s="124">
        <v>5</v>
      </c>
      <c r="EQ5" s="105">
        <v>1</v>
      </c>
      <c r="ER5" s="123">
        <v>2</v>
      </c>
      <c r="ES5" s="123">
        <v>3</v>
      </c>
      <c r="ET5" s="123">
        <v>4</v>
      </c>
      <c r="EU5" s="124">
        <v>5</v>
      </c>
    </row>
    <row r="6" spans="1:160" ht="14.25" thickTop="1">
      <c r="A6" s="92" t="s">
        <v>1</v>
      </c>
      <c r="B6">
        <f>SUM(Sheet1!B23:B32)</f>
        <v>3009.1000000000004</v>
      </c>
      <c r="C6">
        <f>SUM(Sheet1!C23:C32)</f>
        <v>3014.7</v>
      </c>
      <c r="D6">
        <f>SUM(Sheet1!D23:D32)</f>
        <v>3012.8</v>
      </c>
      <c r="E6">
        <f>SUM(Sheet1!E23:E32)</f>
        <v>3009.4</v>
      </c>
      <c r="F6">
        <f>SUM(Sheet1!F23:F32)</f>
        <v>0</v>
      </c>
      <c r="G6">
        <f>SUM(Sheet1!G23:G32)</f>
        <v>3007.8</v>
      </c>
      <c r="H6">
        <f>SUM(Sheet1!H23:H32)</f>
        <v>3011.1</v>
      </c>
      <c r="I6">
        <f>SUM(Sheet1!I23:I32)</f>
        <v>3011.6</v>
      </c>
      <c r="J6">
        <f>SUM(Sheet1!J23:J32)</f>
        <v>3010.3</v>
      </c>
      <c r="K6">
        <f>SUM(Sheet1!K23:K32)</f>
        <v>0</v>
      </c>
      <c r="L6">
        <f>SUM(Sheet1!L23:L32)</f>
        <v>3014</v>
      </c>
      <c r="M6">
        <f>SUM(Sheet1!M23:M32)</f>
        <v>3014.8</v>
      </c>
      <c r="N6">
        <f>SUM(Sheet1!N23:N32)</f>
        <v>3013.2</v>
      </c>
      <c r="O6">
        <f>SUM(Sheet1!O23:O32)</f>
        <v>3012</v>
      </c>
      <c r="P6">
        <f>SUM(Sheet1!P23:P32)</f>
        <v>0</v>
      </c>
      <c r="Q6">
        <f>SUM(Sheet1!Q23:Q32)</f>
        <v>3009.7</v>
      </c>
      <c r="R6">
        <f>SUM(Sheet1!R23:R32)</f>
        <v>3013.5</v>
      </c>
      <c r="S6">
        <f>SUM(Sheet1!S23:S32)</f>
        <v>3013.8</v>
      </c>
      <c r="T6">
        <f>SUM(Sheet1!T23:T32)</f>
        <v>3012.6</v>
      </c>
      <c r="U6">
        <f>SUM(Sheet1!U23:U32)</f>
        <v>0</v>
      </c>
      <c r="V6">
        <f>SUM(Sheet1!V23:V32)</f>
        <v>0</v>
      </c>
      <c r="W6">
        <f>SUM(Sheet1!W23:W32)</f>
        <v>0</v>
      </c>
      <c r="X6">
        <f>SUM(Sheet1!X23:X32)</f>
        <v>0</v>
      </c>
      <c r="Y6">
        <f>SUM(Sheet1!Y23:Y32)</f>
        <v>0</v>
      </c>
      <c r="Z6">
        <f>SUM(Sheet1!Z23:Z32)</f>
        <v>0</v>
      </c>
      <c r="AA6" s="126">
        <f>SUM(Sheet1!B38:B47)</f>
        <v>3013.2</v>
      </c>
      <c r="AB6" s="84">
        <f>SUM(Sheet1!C38:C47)</f>
        <v>3012.7</v>
      </c>
      <c r="AC6" s="84">
        <f>SUM(Sheet1!D38:D47)</f>
        <v>3008.5</v>
      </c>
      <c r="AD6" s="84">
        <f>SUM(Sheet1!E38:E47)</f>
        <v>3012.2</v>
      </c>
      <c r="AE6" s="84">
        <f>SUM(Sheet1!F38:F47)</f>
        <v>0</v>
      </c>
      <c r="AF6" s="84">
        <f>SUM(Sheet1!G38:G47)</f>
        <v>3015.5</v>
      </c>
      <c r="AG6" s="84">
        <f>SUM(Sheet1!H38:H47)</f>
        <v>3015</v>
      </c>
      <c r="AH6" s="84">
        <f>SUM(Sheet1!I38:I47)</f>
        <v>3019</v>
      </c>
      <c r="AI6" s="84">
        <f>SUM(Sheet1!J38:J47)</f>
        <v>3013.2</v>
      </c>
      <c r="AJ6" s="84">
        <f>SUM(Sheet1!K38:K47)</f>
        <v>0</v>
      </c>
      <c r="AK6" s="84">
        <f>SUM(Sheet1!L38:L47)</f>
        <v>3012.6</v>
      </c>
      <c r="AL6" s="84">
        <f>SUM(Sheet1!M38:M47)</f>
        <v>3016.2</v>
      </c>
      <c r="AM6" s="84">
        <f>SUM(Sheet1!N38:N47)</f>
        <v>3008.5</v>
      </c>
      <c r="AN6" s="84">
        <f>SUM(Sheet1!O38:O47)</f>
        <v>3013.5</v>
      </c>
      <c r="AO6" s="84">
        <f>SUM(Sheet1!P38:P47)</f>
        <v>0</v>
      </c>
      <c r="AP6" s="84">
        <f>SUM(Sheet1!Q38:Q47)</f>
        <v>3015.3999999999996</v>
      </c>
      <c r="AQ6" s="84">
        <f>SUM(Sheet1!R38:R47)</f>
        <v>3012.7</v>
      </c>
      <c r="AR6" s="84">
        <f>SUM(Sheet1!S38:S47)</f>
        <v>3015.8999999999996</v>
      </c>
      <c r="AS6" s="84">
        <f>SUM(Sheet1!T38:T47)</f>
        <v>3011.5</v>
      </c>
      <c r="AT6" s="84">
        <f>SUM(Sheet1!U38:U47)</f>
        <v>0</v>
      </c>
      <c r="AU6" s="84">
        <f>SUM(Sheet1!V38:V47)</f>
        <v>0</v>
      </c>
      <c r="AV6" s="84">
        <f>SUM(Sheet1!W38:W47)</f>
        <v>0</v>
      </c>
      <c r="AW6" s="84">
        <f>SUM(Sheet1!X38:X47)</f>
        <v>0</v>
      </c>
      <c r="AX6" s="84">
        <f>SUM(Sheet1!Y38:Y47)</f>
        <v>0</v>
      </c>
      <c r="AY6" s="84">
        <f>SUM(Sheet1!Z38:Z47)</f>
        <v>0</v>
      </c>
      <c r="AZ6" s="126">
        <f>SUM(Sheet1!B53:B62)</f>
        <v>0</v>
      </c>
      <c r="BA6" s="117">
        <f>SUM(Sheet1!C53:C62)</f>
        <v>0</v>
      </c>
      <c r="BB6" s="117">
        <f>SUM(Sheet1!D53:D62)</f>
        <v>0</v>
      </c>
      <c r="BC6" s="117">
        <f>SUM(Sheet1!E53:E62)</f>
        <v>0</v>
      </c>
      <c r="BD6" s="117">
        <f>SUM(Sheet1!F53:I62)</f>
        <v>0</v>
      </c>
      <c r="BE6" s="117">
        <f>SUM(Sheet1!G53:G62)</f>
        <v>0</v>
      </c>
      <c r="BF6" s="117">
        <f>SUM(Sheet1!H53:H62)</f>
        <v>0</v>
      </c>
      <c r="BG6" s="117">
        <f>SUM(Sheet1!I53:I62)</f>
        <v>0</v>
      </c>
      <c r="BH6" s="117">
        <f>SUM(Sheet1!J53:J62)</f>
        <v>0</v>
      </c>
      <c r="BI6" s="117">
        <f>SUM(Sheet1!K53:K62)</f>
        <v>0</v>
      </c>
      <c r="BJ6" s="117">
        <f>SUM(Sheet1!L53:L62)</f>
        <v>0</v>
      </c>
      <c r="BK6" s="117">
        <f>SUM(Sheet1!M53:M62)</f>
        <v>0</v>
      </c>
      <c r="BL6" s="117">
        <f>SUM(Sheet1!N53:N62)</f>
        <v>0</v>
      </c>
      <c r="BM6" s="117">
        <f>SUM(Sheet1!O53:O62)</f>
        <v>0</v>
      </c>
      <c r="BN6" s="117">
        <f>SUM(Sheet1!P53:P62)</f>
        <v>0</v>
      </c>
      <c r="BO6" s="117">
        <f>SUM(Sheet1!Q53:Q62)</f>
        <v>0</v>
      </c>
      <c r="BP6" s="117">
        <f>SUM(Sheet1!R53:R62)</f>
        <v>0</v>
      </c>
      <c r="BQ6" s="117">
        <f>SUM(Sheet1!S53:S62)</f>
        <v>0</v>
      </c>
      <c r="BR6" s="117">
        <f>SUM(Sheet1!T53:T62)</f>
        <v>0</v>
      </c>
      <c r="BS6" s="117">
        <f>SUM(Sheet1!U53:U62)</f>
        <v>0</v>
      </c>
      <c r="BT6" s="117">
        <f>SUM(Sheet1!V53:V62)</f>
        <v>0</v>
      </c>
      <c r="BU6" s="117">
        <f>SUM(Sheet1!W53:W62)</f>
        <v>0</v>
      </c>
      <c r="BV6" s="117">
        <f>SUM(Sheet1!X53:X62)</f>
        <v>0</v>
      </c>
      <c r="BW6" s="117">
        <f>SUM(Sheet1!Y53:Y62)</f>
        <v>0</v>
      </c>
      <c r="BX6" s="117">
        <f>SUM(Sheet1!Z53:Z62)</f>
        <v>0</v>
      </c>
      <c r="BY6" s="126">
        <f>SUM(Sheet1!B68:B77)</f>
        <v>0</v>
      </c>
      <c r="BZ6" s="119">
        <f>SUM(Sheet1!C68:C77)</f>
        <v>0</v>
      </c>
      <c r="CA6" s="119">
        <f>SUM(Sheet1!D68:D77)</f>
        <v>0</v>
      </c>
      <c r="CB6" s="119">
        <f>SUM(Sheet1!E68:E77)</f>
        <v>0</v>
      </c>
      <c r="CC6" s="119">
        <f>SUM(Sheet1!F68:I77)</f>
        <v>0</v>
      </c>
      <c r="CD6" s="119">
        <f>SUM(Sheet1!G68:G77)</f>
        <v>0</v>
      </c>
      <c r="CE6" s="119">
        <f>SUM(Sheet1!H68:H77)</f>
        <v>0</v>
      </c>
      <c r="CF6" s="119">
        <f>SUM(Sheet1!I68:I77)</f>
        <v>0</v>
      </c>
      <c r="CG6" s="119">
        <f>SUM(Sheet1!J68:J77)</f>
        <v>0</v>
      </c>
      <c r="CH6" s="119">
        <f>SUM(Sheet1!K68:K77)</f>
        <v>0</v>
      </c>
      <c r="CI6" s="119">
        <f>SUM(Sheet1!L68:L77)</f>
        <v>0</v>
      </c>
      <c r="CJ6" s="119">
        <f>SUM(Sheet1!M68:M77)</f>
        <v>0</v>
      </c>
      <c r="CK6" s="119">
        <f>SUM(Sheet1!N68:N77)</f>
        <v>0</v>
      </c>
      <c r="CL6" s="119">
        <f>SUM(Sheet1!O68:O77)</f>
        <v>0</v>
      </c>
      <c r="CM6" s="119">
        <f>SUM(Sheet1!P68:P77)</f>
        <v>0</v>
      </c>
      <c r="CN6" s="119">
        <f>SUM(Sheet1!Q68:Q77)</f>
        <v>0</v>
      </c>
      <c r="CO6" s="119">
        <f>SUM(Sheet1!R68:R77)</f>
        <v>0</v>
      </c>
      <c r="CP6" s="119">
        <f>SUM(Sheet1!S68:S77)</f>
        <v>0</v>
      </c>
      <c r="CQ6" s="119">
        <f>SUM(Sheet1!T68:T77)</f>
        <v>0</v>
      </c>
      <c r="CR6" s="119">
        <f>SUM(Sheet1!U68:U77)</f>
        <v>0</v>
      </c>
      <c r="CS6" s="119">
        <f>SUM(Sheet1!V68:V77)</f>
        <v>0</v>
      </c>
      <c r="CT6" s="119">
        <f>SUM(Sheet1!W68:W77)</f>
        <v>0</v>
      </c>
      <c r="CU6" s="119">
        <f>SUM(Sheet1!X68:X77)</f>
        <v>0</v>
      </c>
      <c r="CV6" s="119">
        <f>SUM(Sheet1!Y68:Y77)</f>
        <v>0</v>
      </c>
      <c r="CW6" s="119">
        <f>SUM(Sheet1!Z68:Z77)</f>
        <v>0</v>
      </c>
      <c r="CX6" s="126">
        <f>SUM(Sheet1!B83:B92)</f>
        <v>0</v>
      </c>
      <c r="CY6" s="119">
        <f>SUM(Sheet1!C83:C92)</f>
        <v>0</v>
      </c>
      <c r="CZ6" s="119">
        <f>SUM(Sheet1!D83:D92)</f>
        <v>0</v>
      </c>
      <c r="DA6" s="119">
        <f>SUM(Sheet1!E83:E92)</f>
        <v>0</v>
      </c>
      <c r="DB6" s="119">
        <f>SUM(Sheet1!F83:I92)</f>
        <v>0</v>
      </c>
      <c r="DC6" s="119">
        <f>SUM(Sheet1!G83:G92)</f>
        <v>0</v>
      </c>
      <c r="DD6" s="119">
        <f>SUM(Sheet1!H83:H92)</f>
        <v>0</v>
      </c>
      <c r="DE6" s="119">
        <f>SUM(Sheet1!I83:I92)</f>
        <v>0</v>
      </c>
      <c r="DF6" s="119">
        <f>SUM(Sheet1!J83:J92)</f>
        <v>0</v>
      </c>
      <c r="DG6" s="119">
        <f>SUM(Sheet1!K83:K92)</f>
        <v>0</v>
      </c>
      <c r="DH6" s="119">
        <f>SUM(Sheet1!L83:L92)</f>
        <v>0</v>
      </c>
      <c r="DI6" s="119">
        <f>SUM(Sheet1!M83:M92)</f>
        <v>0</v>
      </c>
      <c r="DJ6" s="119">
        <f>SUM(Sheet1!N83:N92)</f>
        <v>0</v>
      </c>
      <c r="DK6" s="119">
        <f>SUM(Sheet1!O83:O92)</f>
        <v>0</v>
      </c>
      <c r="DL6" s="119">
        <f>SUM(Sheet1!P83:P92)</f>
        <v>0</v>
      </c>
      <c r="DM6" s="119">
        <f>SUM(Sheet1!Q83:Q92)</f>
        <v>0</v>
      </c>
      <c r="DN6" s="119">
        <f>SUM(Sheet1!R83:R92)</f>
        <v>0</v>
      </c>
      <c r="DO6" s="119">
        <f>SUM(Sheet1!S83:S92)</f>
        <v>0</v>
      </c>
      <c r="DP6" s="119">
        <f>SUM(Sheet1!T83:T92)</f>
        <v>0</v>
      </c>
      <c r="DQ6" s="119">
        <f>SUM(Sheet1!U83:U92)</f>
        <v>0</v>
      </c>
      <c r="DR6" s="119">
        <f>SUM(Sheet1!V83:V92)</f>
        <v>0</v>
      </c>
      <c r="DS6" s="119">
        <f>SUM(Sheet1!W83:W92)</f>
        <v>0</v>
      </c>
      <c r="DT6" s="119">
        <f>SUM(Sheet1!X83:X92)</f>
        <v>0</v>
      </c>
      <c r="DU6" s="119">
        <f>SUM(Sheet1!Y83:Y92)</f>
        <v>0</v>
      </c>
      <c r="DV6" s="119">
        <f>SUM(Sheet1!Z83:Z92)</f>
        <v>0</v>
      </c>
      <c r="DW6" s="119">
        <f>SUM(Sheet1!B98:B107)</f>
        <v>0</v>
      </c>
      <c r="DX6" s="119">
        <f>SUM(Sheet1!C98:C107)</f>
        <v>0</v>
      </c>
      <c r="DY6" s="119">
        <f>SUM(Sheet1!D98:D107)</f>
        <v>0</v>
      </c>
      <c r="DZ6" s="119">
        <f>SUM(Sheet1!E98:E107)</f>
        <v>0</v>
      </c>
      <c r="EA6" s="119">
        <f>SUM(Sheet1!F98:F107)</f>
        <v>0</v>
      </c>
      <c r="EB6" s="119">
        <f>SUM(Sheet1!G98:G107)</f>
        <v>0</v>
      </c>
      <c r="EC6" s="119">
        <f>SUM(Sheet1!H98:H107)</f>
        <v>0</v>
      </c>
      <c r="ED6" s="119">
        <f>SUM(Sheet1!I98:I107)</f>
        <v>0</v>
      </c>
      <c r="EE6" s="119">
        <f>SUM(Sheet1!J98:J107)</f>
        <v>0</v>
      </c>
      <c r="EF6" s="119">
        <f>SUM(Sheet1!K98:K107)</f>
        <v>0</v>
      </c>
      <c r="EG6" s="119">
        <f>SUM(Sheet1!L98:L107)</f>
        <v>0</v>
      </c>
      <c r="EH6" s="119">
        <f>SUM(Sheet1!M98:M107)</f>
        <v>0</v>
      </c>
      <c r="EI6" s="119">
        <f>SUM(Sheet1!N98:N107)</f>
        <v>0</v>
      </c>
      <c r="EJ6" s="119">
        <f>SUM(Sheet1!O98:O107)</f>
        <v>0</v>
      </c>
      <c r="EK6" s="119">
        <f>SUM(Sheet1!P98:P107)</f>
        <v>0</v>
      </c>
      <c r="EL6" s="119">
        <f>SUM(Sheet1!Q98:Q107)</f>
        <v>0</v>
      </c>
      <c r="EM6" s="119">
        <f>SUM(Sheet1!R98:R107)</f>
        <v>0</v>
      </c>
      <c r="EN6" s="119">
        <f>SUM(Sheet1!S98:S107)</f>
        <v>0</v>
      </c>
      <c r="EO6" s="119">
        <f>SUM(Sheet1!T98:T107)</f>
        <v>0</v>
      </c>
      <c r="EP6" s="119">
        <f>SUM(Sheet1!U98:U107)</f>
        <v>0</v>
      </c>
      <c r="EQ6" s="119">
        <f>SUM(Sheet1!V98:V107)</f>
        <v>0</v>
      </c>
      <c r="ER6" s="119">
        <f>SUM(Sheet1!W98:W107)</f>
        <v>0</v>
      </c>
      <c r="ES6" s="119">
        <f>SUM(Sheet1!X98:X107)</f>
        <v>0</v>
      </c>
      <c r="ET6" s="119">
        <f>SUM(Sheet1!Y98:Y107)</f>
        <v>0</v>
      </c>
      <c r="EU6" s="119">
        <f>SUM(Sheet1!Z98:Z107)</f>
        <v>0</v>
      </c>
      <c r="EV6" s="108">
        <f>SUM(B6:EU6)/Sheet1!$K$18</f>
        <v>32135.333333333325</v>
      </c>
      <c r="EW6" s="108"/>
      <c r="EX6" s="108"/>
      <c r="EY6" s="108"/>
      <c r="EZ6" s="108"/>
      <c r="FA6" s="108"/>
      <c r="FB6" s="108"/>
      <c r="FC6" s="108"/>
      <c r="FD6" s="108"/>
    </row>
    <row r="7" spans="1:160" ht="13.5">
      <c r="A7" s="92" t="s">
        <v>31</v>
      </c>
      <c r="B7">
        <f>B6/Sheet1!$K$18</f>
        <v>1003.0333333333334</v>
      </c>
      <c r="C7">
        <f>C6/Sheet1!$K$18</f>
        <v>1004.9</v>
      </c>
      <c r="D7">
        <f>D6/Sheet1!$K$18</f>
        <v>1004.2666666666668</v>
      </c>
      <c r="E7">
        <f>E6/Sheet1!$K$18</f>
        <v>1003.1333333333333</v>
      </c>
      <c r="F7">
        <f>F6/Sheet1!$K$18</f>
        <v>0</v>
      </c>
      <c r="G7">
        <f>G6/Sheet1!$K$18</f>
        <v>1002.6</v>
      </c>
      <c r="H7">
        <f>H6/Sheet1!$K$18</f>
        <v>1003.6999999999999</v>
      </c>
      <c r="I7">
        <f>I6/Sheet1!$K$18</f>
        <v>1003.8666666666667</v>
      </c>
      <c r="J7">
        <f>J6/Sheet1!$K$18</f>
        <v>1003.4333333333334</v>
      </c>
      <c r="K7">
        <f>K6/Sheet1!$K$18</f>
        <v>0</v>
      </c>
      <c r="L7">
        <f>L6/Sheet1!$K$18</f>
        <v>1004.6666666666666</v>
      </c>
      <c r="M7">
        <f>M6/Sheet1!$K$18</f>
        <v>1004.9333333333334</v>
      </c>
      <c r="N7">
        <f>N6/Sheet1!$K$18</f>
        <v>1004.4</v>
      </c>
      <c r="O7">
        <f>O6/Sheet1!$K$18</f>
        <v>1004</v>
      </c>
      <c r="P7">
        <f>P6/Sheet1!$K$18</f>
        <v>0</v>
      </c>
      <c r="Q7">
        <f>Q6/Sheet1!$K$18</f>
        <v>1003.2333333333332</v>
      </c>
      <c r="R7">
        <f>R6/Sheet1!$K$18</f>
        <v>1004.5</v>
      </c>
      <c r="S7">
        <f>S6/Sheet1!$K$18</f>
        <v>1004.6</v>
      </c>
      <c r="T7">
        <f>T6/Sheet1!$K$18</f>
        <v>1004.1999999999999</v>
      </c>
      <c r="U7">
        <f>U6/Sheet1!$K$18</f>
        <v>0</v>
      </c>
      <c r="V7">
        <f>V6/Sheet1!$K$18</f>
        <v>0</v>
      </c>
      <c r="W7">
        <f>W6/Sheet1!$K$18</f>
        <v>0</v>
      </c>
      <c r="X7">
        <f>X6/Sheet1!$K$18</f>
        <v>0</v>
      </c>
      <c r="Y7">
        <f>Y6/Sheet1!$K$18</f>
        <v>0</v>
      </c>
      <c r="Z7">
        <f>Z6/Sheet1!$K$18</f>
        <v>0</v>
      </c>
      <c r="AA7" s="127">
        <f>AA6/Sheet1!$K$18</f>
        <v>1004.4</v>
      </c>
      <c r="AB7">
        <f>AB6/Sheet1!$K$18</f>
        <v>1004.2333333333332</v>
      </c>
      <c r="AC7">
        <f>AC6/Sheet1!$K$18</f>
        <v>1002.8333333333334</v>
      </c>
      <c r="AD7">
        <f>AD6/Sheet1!$K$18</f>
        <v>1004.0666666666666</v>
      </c>
      <c r="AE7">
        <f>AE6/Sheet1!$K$18</f>
        <v>0</v>
      </c>
      <c r="AF7">
        <f>AF6/Sheet1!$K$18</f>
        <v>1005.1666666666666</v>
      </c>
      <c r="AG7">
        <f>AG6/Sheet1!$K$18</f>
        <v>1005</v>
      </c>
      <c r="AH7">
        <f>AH6/Sheet1!$K$18</f>
        <v>1006.3333333333334</v>
      </c>
      <c r="AI7">
        <f>AI6/Sheet1!$K$18</f>
        <v>1004.4</v>
      </c>
      <c r="AJ7">
        <f>AJ6/Sheet1!$K$18</f>
        <v>0</v>
      </c>
      <c r="AK7">
        <f>AK6/Sheet1!$K$18</f>
        <v>1004.1999999999999</v>
      </c>
      <c r="AL7">
        <f>AL6/Sheet1!$K$18</f>
        <v>1005.4</v>
      </c>
      <c r="AM7">
        <f>AM6/Sheet1!$K$18</f>
        <v>1002.8333333333334</v>
      </c>
      <c r="AN7">
        <f>AN6/Sheet1!$K$18</f>
        <v>1004.5</v>
      </c>
      <c r="AO7">
        <f>AO6/Sheet1!$K$18</f>
        <v>0</v>
      </c>
      <c r="AP7">
        <f>AP6/Sheet1!$K$18</f>
        <v>1005.1333333333332</v>
      </c>
      <c r="AQ7">
        <f>AQ6/Sheet1!$K$18</f>
        <v>1004.2333333333332</v>
      </c>
      <c r="AR7">
        <f>AR6/Sheet1!$K$18</f>
        <v>1005.2999999999998</v>
      </c>
      <c r="AS7">
        <f>AS6/Sheet1!$K$18</f>
        <v>1003.8333333333334</v>
      </c>
      <c r="AT7">
        <f>AT6/Sheet1!$K$18</f>
        <v>0</v>
      </c>
      <c r="AU7">
        <f>AU6/Sheet1!$K$18</f>
        <v>0</v>
      </c>
      <c r="AV7">
        <f>AV6/Sheet1!$K$18</f>
        <v>0</v>
      </c>
      <c r="AW7">
        <f>AW6/Sheet1!$K$18</f>
        <v>0</v>
      </c>
      <c r="AX7">
        <f>AX6/Sheet1!$K$18</f>
        <v>0</v>
      </c>
      <c r="AY7">
        <f>AY6/Sheet1!$K$18</f>
        <v>0</v>
      </c>
      <c r="AZ7" s="127">
        <f>AZ6/Sheet1!$K$18</f>
        <v>0</v>
      </c>
      <c r="BA7">
        <f>BA6/Sheet1!$K$18</f>
        <v>0</v>
      </c>
      <c r="BB7">
        <f>BB6/Sheet1!$K$18</f>
        <v>0</v>
      </c>
      <c r="BC7">
        <f>BC6/Sheet1!$K$18</f>
        <v>0</v>
      </c>
      <c r="BD7">
        <f>BD6/Sheet1!$K$18</f>
        <v>0</v>
      </c>
      <c r="BE7">
        <f>BE6/Sheet1!$K$18</f>
        <v>0</v>
      </c>
      <c r="BF7">
        <f>BF6/Sheet1!$K$18</f>
        <v>0</v>
      </c>
      <c r="BG7">
        <f>BG6/Sheet1!$K$18</f>
        <v>0</v>
      </c>
      <c r="BH7">
        <f>BH6/Sheet1!$K$18</f>
        <v>0</v>
      </c>
      <c r="BI7">
        <f>BI6/Sheet1!$K$18</f>
        <v>0</v>
      </c>
      <c r="BJ7">
        <f>BJ6/Sheet1!$K$18</f>
        <v>0</v>
      </c>
      <c r="BK7">
        <f>BK6/Sheet1!$K$18</f>
        <v>0</v>
      </c>
      <c r="BL7">
        <f>BL6/Sheet1!$K$18</f>
        <v>0</v>
      </c>
      <c r="BM7">
        <f>BM6/Sheet1!$K$18</f>
        <v>0</v>
      </c>
      <c r="BN7">
        <f>BN6/Sheet1!$K$18</f>
        <v>0</v>
      </c>
      <c r="BO7">
        <f>BO6/Sheet1!$K$18</f>
        <v>0</v>
      </c>
      <c r="BP7">
        <f>BP6/Sheet1!$K$18</f>
        <v>0</v>
      </c>
      <c r="BQ7">
        <f>BQ6/Sheet1!$K$18</f>
        <v>0</v>
      </c>
      <c r="BR7">
        <f>BR6/Sheet1!$K$18</f>
        <v>0</v>
      </c>
      <c r="BS7">
        <f>BS6/Sheet1!$K$18</f>
        <v>0</v>
      </c>
      <c r="BT7">
        <f>BT6/Sheet1!$K$18</f>
        <v>0</v>
      </c>
      <c r="BU7">
        <f>BU6/Sheet1!$K$18</f>
        <v>0</v>
      </c>
      <c r="BV7">
        <f>BV6/Sheet1!$K$18</f>
        <v>0</v>
      </c>
      <c r="BW7">
        <f>BW6/Sheet1!$K$18</f>
        <v>0</v>
      </c>
      <c r="BX7">
        <f>BX6/Sheet1!$K$18</f>
        <v>0</v>
      </c>
      <c r="BY7">
        <f>BY6/Sheet1!$K$18</f>
        <v>0</v>
      </c>
      <c r="BZ7">
        <f>BZ6/Sheet1!$K$18</f>
        <v>0</v>
      </c>
      <c r="CA7">
        <f>CA6/Sheet1!$K$18</f>
        <v>0</v>
      </c>
      <c r="CB7">
        <f>CB6/Sheet1!$K$18</f>
        <v>0</v>
      </c>
      <c r="CC7">
        <f>CC6/Sheet1!$K$18</f>
        <v>0</v>
      </c>
      <c r="CD7">
        <f>CD6/Sheet1!$K$18</f>
        <v>0</v>
      </c>
      <c r="CE7">
        <f>CE6/Sheet1!$K$18</f>
        <v>0</v>
      </c>
      <c r="CF7">
        <f>CF6/Sheet1!$K$18</f>
        <v>0</v>
      </c>
      <c r="CG7">
        <f>CG6/Sheet1!$K$18</f>
        <v>0</v>
      </c>
      <c r="CH7">
        <f>CH6/Sheet1!$K$18</f>
        <v>0</v>
      </c>
      <c r="CI7">
        <f>CI6/Sheet1!$K$18</f>
        <v>0</v>
      </c>
      <c r="CJ7">
        <f>CJ6/Sheet1!$K$18</f>
        <v>0</v>
      </c>
      <c r="CK7">
        <f>CK6/Sheet1!$K$18</f>
        <v>0</v>
      </c>
      <c r="CL7">
        <f>CL6/Sheet1!$K$18</f>
        <v>0</v>
      </c>
      <c r="CM7">
        <f>CM6/Sheet1!$K$18</f>
        <v>0</v>
      </c>
      <c r="CN7">
        <f>CN6/Sheet1!$K$18</f>
        <v>0</v>
      </c>
      <c r="CO7">
        <f>CO6/Sheet1!$K$18</f>
        <v>0</v>
      </c>
      <c r="CP7">
        <f>CP6/Sheet1!$K$18</f>
        <v>0</v>
      </c>
      <c r="CQ7">
        <f>CQ6/Sheet1!$K$18</f>
        <v>0</v>
      </c>
      <c r="CR7">
        <f>CR6/Sheet1!$K$18</f>
        <v>0</v>
      </c>
      <c r="CS7">
        <f>CS6/Sheet1!$K$18</f>
        <v>0</v>
      </c>
      <c r="CT7">
        <f>CT6/Sheet1!$K$18</f>
        <v>0</v>
      </c>
      <c r="CU7">
        <f>CU6/Sheet1!$K$18</f>
        <v>0</v>
      </c>
      <c r="CV7">
        <f>CV6/Sheet1!$K$18</f>
        <v>0</v>
      </c>
      <c r="CW7">
        <f>CW6/Sheet1!$K$18</f>
        <v>0</v>
      </c>
      <c r="CX7">
        <f>CX6/Sheet1!$K$18</f>
        <v>0</v>
      </c>
      <c r="CY7">
        <f>CY6/Sheet1!$K$18</f>
        <v>0</v>
      </c>
      <c r="CZ7">
        <f>CZ6/Sheet1!$K$18</f>
        <v>0</v>
      </c>
      <c r="DA7">
        <f>DA6/Sheet1!$K$18</f>
        <v>0</v>
      </c>
      <c r="DB7">
        <f>DB6/Sheet1!$K$18</f>
        <v>0</v>
      </c>
      <c r="DC7">
        <f>DC6/Sheet1!$K$18</f>
        <v>0</v>
      </c>
      <c r="DD7">
        <f>DD6/Sheet1!$K$18</f>
        <v>0</v>
      </c>
      <c r="DE7">
        <f>DE6/Sheet1!$K$18</f>
        <v>0</v>
      </c>
      <c r="DF7">
        <f>DF6/Sheet1!$K$18</f>
        <v>0</v>
      </c>
      <c r="DG7">
        <f>DG6/Sheet1!$K$18</f>
        <v>0</v>
      </c>
      <c r="DH7">
        <f>DH6/Sheet1!$K$18</f>
        <v>0</v>
      </c>
      <c r="DI7">
        <f>DI6/Sheet1!$K$18</f>
        <v>0</v>
      </c>
      <c r="DJ7">
        <f>DJ6/Sheet1!$K$18</f>
        <v>0</v>
      </c>
      <c r="DK7">
        <f>DK6/Sheet1!$K$18</f>
        <v>0</v>
      </c>
      <c r="DL7">
        <f>DL6/Sheet1!$K$18</f>
        <v>0</v>
      </c>
      <c r="DM7">
        <f>DM6/Sheet1!$K$18</f>
        <v>0</v>
      </c>
      <c r="DN7">
        <f>DN6/Sheet1!$K$18</f>
        <v>0</v>
      </c>
      <c r="DO7">
        <f>DO6/Sheet1!$K$18</f>
        <v>0</v>
      </c>
      <c r="DP7">
        <f>DP6/Sheet1!$K$18</f>
        <v>0</v>
      </c>
      <c r="DQ7">
        <f>DQ6/Sheet1!$K$18</f>
        <v>0</v>
      </c>
      <c r="DR7">
        <f>DR6/Sheet1!$K$18</f>
        <v>0</v>
      </c>
      <c r="DS7">
        <f>DS6/Sheet1!$K$18</f>
        <v>0</v>
      </c>
      <c r="DT7">
        <f>DT6/Sheet1!$K$18</f>
        <v>0</v>
      </c>
      <c r="DU7">
        <f>DU6/Sheet1!$K$18</f>
        <v>0</v>
      </c>
      <c r="DV7">
        <f>DV6/Sheet1!$K$18</f>
        <v>0</v>
      </c>
      <c r="DW7">
        <f>DW6/Sheet1!$K$18</f>
        <v>0</v>
      </c>
      <c r="DX7">
        <f>DX6/Sheet1!$K$18</f>
        <v>0</v>
      </c>
      <c r="DY7">
        <f>DY6/Sheet1!$K$18</f>
        <v>0</v>
      </c>
      <c r="DZ7">
        <f>DZ6/Sheet1!$K$18</f>
        <v>0</v>
      </c>
      <c r="EA7">
        <f>EA6/Sheet1!$K$18</f>
        <v>0</v>
      </c>
      <c r="EB7">
        <f>EB6/Sheet1!$K$18</f>
        <v>0</v>
      </c>
      <c r="EC7">
        <f>EC6/Sheet1!$K$18</f>
        <v>0</v>
      </c>
      <c r="ED7">
        <f>ED6/Sheet1!$K$18</f>
        <v>0</v>
      </c>
      <c r="EE7">
        <f>EE6/Sheet1!$K$18</f>
        <v>0</v>
      </c>
      <c r="EF7">
        <f>EF6/Sheet1!$K$18</f>
        <v>0</v>
      </c>
      <c r="EG7">
        <f>EG6/Sheet1!$K$18</f>
        <v>0</v>
      </c>
      <c r="EH7">
        <f>EH6/Sheet1!$K$18</f>
        <v>0</v>
      </c>
      <c r="EI7">
        <f>EI6/Sheet1!$K$18</f>
        <v>0</v>
      </c>
      <c r="EJ7">
        <f>EJ6/Sheet1!$K$18</f>
        <v>0</v>
      </c>
      <c r="EK7">
        <f>EK6/Sheet1!$K$18</f>
        <v>0</v>
      </c>
      <c r="EL7">
        <f>EL6/Sheet1!$K$18</f>
        <v>0</v>
      </c>
      <c r="EM7">
        <f>EM6/Sheet1!$K$18</f>
        <v>0</v>
      </c>
      <c r="EN7">
        <f>EN6/Sheet1!$K$18</f>
        <v>0</v>
      </c>
      <c r="EO7">
        <f>EO6/Sheet1!$K$18</f>
        <v>0</v>
      </c>
      <c r="EP7">
        <f>EP6/Sheet1!$K$18</f>
        <v>0</v>
      </c>
      <c r="EQ7">
        <f>EQ6/Sheet1!$K$18</f>
        <v>0</v>
      </c>
      <c r="ER7">
        <f>ER6/Sheet1!$K$18</f>
        <v>0</v>
      </c>
      <c r="ES7">
        <f>ES6/Sheet1!$K$18</f>
        <v>0</v>
      </c>
      <c r="ET7">
        <f>ET6/Sheet1!$K$18</f>
        <v>0</v>
      </c>
      <c r="EU7">
        <f>EU6/Sheet1!$K$18</f>
        <v>0</v>
      </c>
      <c r="EV7" s="108">
        <f>SUM(B7:EU7)</f>
        <v>32135.333333333332</v>
      </c>
      <c r="EW7" s="108"/>
      <c r="EX7" s="108"/>
      <c r="EY7" s="108"/>
      <c r="EZ7" s="108"/>
      <c r="FA7" s="108"/>
      <c r="FB7" s="108"/>
      <c r="FC7" s="108"/>
      <c r="FD7" s="108"/>
    </row>
    <row r="8" spans="1:160" ht="13.5">
      <c r="A8" s="92" t="s">
        <v>2</v>
      </c>
      <c r="B8">
        <f>SUM(B7:F7)/Sheet1!$K$17</f>
        <v>1003.8333333333334</v>
      </c>
      <c r="G8">
        <f>SUM(G7:K7)/Sheet1!$K$17</f>
        <v>1003.4</v>
      </c>
      <c r="L8">
        <f>SUM(L7:P7)/Sheet1!$K$17</f>
        <v>1004.5</v>
      </c>
      <c r="Q8">
        <f>SUM(Q7:U7)/Sheet1!$K$17</f>
        <v>1004.1333333333332</v>
      </c>
      <c r="V8">
        <f>SUM(V7:Z7)/Sheet1!$K$17</f>
        <v>0</v>
      </c>
      <c r="AA8" s="127">
        <f>SUM(AA7:AE7)/Sheet1!$K$17</f>
        <v>1003.8833333333333</v>
      </c>
      <c r="AB8" s="113"/>
      <c r="AC8" s="113"/>
      <c r="AD8" s="113"/>
      <c r="AE8" s="113"/>
      <c r="AF8">
        <f>SUM(AF7:AJ7)/Sheet1!$K$17</f>
        <v>1005.225</v>
      </c>
      <c r="AG8" s="113"/>
      <c r="AH8" s="113"/>
      <c r="AI8" s="113"/>
      <c r="AJ8" s="113"/>
      <c r="AK8">
        <f>SUM(AK7:AO7)/Sheet1!$K$17</f>
        <v>1004.2333333333333</v>
      </c>
      <c r="AL8" s="113"/>
      <c r="AM8" s="113"/>
      <c r="AN8" s="113"/>
      <c r="AO8" s="113"/>
      <c r="AP8">
        <f>SUM(AP7:AT7)/Sheet1!$K$17</f>
        <v>1004.6249999999999</v>
      </c>
      <c r="AQ8" s="113"/>
      <c r="AR8" s="113"/>
      <c r="AS8" s="113"/>
      <c r="AT8" s="113"/>
      <c r="AU8">
        <f>SUM(AU7:AY7)/Sheet1!$K$17</f>
        <v>0</v>
      </c>
      <c r="AV8" s="113"/>
      <c r="AW8" s="113"/>
      <c r="AX8" s="113"/>
      <c r="AY8" s="113"/>
      <c r="AZ8" s="127">
        <f>SUM(AZ7:BD7)/Sheet1!$K$17</f>
        <v>0</v>
      </c>
      <c r="BA8" s="113"/>
      <c r="BB8" s="113"/>
      <c r="BC8" s="113"/>
      <c r="BD8" s="113"/>
      <c r="BE8">
        <f>SUM(BE7:BI7)/Sheet1!$K$17</f>
        <v>0</v>
      </c>
      <c r="BF8" s="113"/>
      <c r="BG8" s="113"/>
      <c r="BH8" s="113"/>
      <c r="BI8" s="113"/>
      <c r="BJ8">
        <f>SUM(BJ7:BN7)/Sheet1!$K$17</f>
        <v>0</v>
      </c>
      <c r="BK8" s="113"/>
      <c r="BL8" s="113"/>
      <c r="BM8" s="113"/>
      <c r="BN8" s="113"/>
      <c r="BO8">
        <f>SUM(BO7:BS7)/Sheet1!$K$17</f>
        <v>0</v>
      </c>
      <c r="BP8" s="113"/>
      <c r="BQ8" s="113"/>
      <c r="BR8" s="113"/>
      <c r="BS8" s="113"/>
      <c r="BT8">
        <f>SUM(BT7:BX7)/Sheet1!$K$17</f>
        <v>0</v>
      </c>
      <c r="BU8" s="113"/>
      <c r="BV8" s="113"/>
      <c r="BW8" s="113"/>
      <c r="BX8" s="113"/>
      <c r="BY8" s="127">
        <f>SUM(BY7:CC7)/Sheet1!$K$17</f>
        <v>0</v>
      </c>
      <c r="BZ8" s="113"/>
      <c r="CA8" s="113"/>
      <c r="CB8" s="113"/>
      <c r="CC8" s="113"/>
      <c r="CD8">
        <f>SUM(CD7:CH7)/Sheet1!$K$17</f>
        <v>0</v>
      </c>
      <c r="CE8" s="113"/>
      <c r="CF8" s="113"/>
      <c r="CG8" s="113"/>
      <c r="CH8" s="113"/>
      <c r="CI8">
        <f>SUM(CI7:CM7)/Sheet1!$K$17</f>
        <v>0</v>
      </c>
      <c r="CJ8" s="113"/>
      <c r="CK8" s="113"/>
      <c r="CL8" s="113"/>
      <c r="CM8" s="113"/>
      <c r="CN8">
        <f>SUM(CN7:CR7)/Sheet1!$K$17</f>
        <v>0</v>
      </c>
      <c r="CO8" s="113"/>
      <c r="CP8" s="113"/>
      <c r="CQ8" s="113"/>
      <c r="CR8" s="113"/>
      <c r="CS8">
        <f>SUM(CS7:CW7)/Sheet1!$K$17</f>
        <v>0</v>
      </c>
      <c r="CT8" s="113"/>
      <c r="CU8" s="113"/>
      <c r="CV8" s="113"/>
      <c r="CW8" s="113"/>
      <c r="CX8" s="127">
        <f>SUM(CX7:DB7)/Sheet1!$K$17</f>
        <v>0</v>
      </c>
      <c r="CY8" s="113"/>
      <c r="CZ8" s="113"/>
      <c r="DA8" s="113"/>
      <c r="DB8" s="113"/>
      <c r="DC8">
        <f>SUM(DC7:DG7)/Sheet1!$K$17</f>
        <v>0</v>
      </c>
      <c r="DD8" s="113"/>
      <c r="DE8" s="113"/>
      <c r="DF8" s="113"/>
      <c r="DG8" s="113"/>
      <c r="DH8">
        <f>SUM(DH7:DL7)/Sheet1!$K$17</f>
        <v>0</v>
      </c>
      <c r="DI8" s="113"/>
      <c r="DJ8" s="113"/>
      <c r="DK8" s="113"/>
      <c r="DL8" s="113"/>
      <c r="DM8">
        <f>SUM(DM7:DQ7)/Sheet1!$K$17</f>
        <v>0</v>
      </c>
      <c r="DN8" s="113"/>
      <c r="DO8" s="113"/>
      <c r="DP8" s="113"/>
      <c r="DQ8" s="113"/>
      <c r="DR8">
        <f>SUM(DR7:DV7)/Sheet1!$K$17</f>
        <v>0</v>
      </c>
      <c r="DS8" s="113"/>
      <c r="DT8" s="113"/>
      <c r="DU8" s="113"/>
      <c r="DV8" s="113"/>
      <c r="DW8" s="113">
        <f>SUM(DW7:EA7)/Sheet1!$K$17</f>
        <v>0</v>
      </c>
      <c r="DX8" s="113"/>
      <c r="DY8" s="113"/>
      <c r="DZ8" s="113"/>
      <c r="EA8" s="113"/>
      <c r="EB8">
        <f>SUM(EB7:EF7)/Sheet1!$K$17</f>
        <v>0</v>
      </c>
      <c r="EC8" s="113"/>
      <c r="ED8" s="113"/>
      <c r="EE8" s="113"/>
      <c r="EF8" s="113"/>
      <c r="EG8">
        <f>SUM(EG7:EK7)/Sheet1!$K$17</f>
        <v>0</v>
      </c>
      <c r="EH8" s="113"/>
      <c r="EI8" s="113"/>
      <c r="EJ8" s="113"/>
      <c r="EK8" s="113"/>
      <c r="EL8">
        <f>SUM(EL7:EP7)/Sheet1!$K$17</f>
        <v>0</v>
      </c>
      <c r="EM8" s="113"/>
      <c r="EN8" s="113"/>
      <c r="EO8" s="113"/>
      <c r="EP8" s="113"/>
      <c r="EQ8">
        <f>SUM(EQ7:EU7)/Sheet1!$K$17</f>
        <v>0</v>
      </c>
      <c r="ER8" s="113"/>
      <c r="ES8" s="113"/>
      <c r="ET8" s="113"/>
      <c r="EU8" s="113"/>
      <c r="EV8" s="108">
        <f>SUM(B8:EU8)*Sheet1!$K$17</f>
        <v>32135.333333333336</v>
      </c>
      <c r="EW8" s="108"/>
      <c r="EX8" s="108"/>
      <c r="EY8" s="108"/>
      <c r="EZ8" s="108"/>
      <c r="FA8" s="108"/>
      <c r="FB8" s="108"/>
      <c r="FC8" s="108"/>
      <c r="FD8" s="108"/>
    </row>
    <row r="9" spans="1:160" ht="13.5">
      <c r="A9" s="92" t="s">
        <v>3</v>
      </c>
      <c r="B9">
        <f>SUM(B8:Z8)/Sheet1!$K$16</f>
        <v>1003.9666666666667</v>
      </c>
      <c r="AA9" s="127">
        <f>SUM(AA8:AY8)/Sheet1!$K$16</f>
        <v>1004.4916666666667</v>
      </c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27">
        <f>SUM(AZ8:BX8)/Sheet1!$K$16</f>
        <v>0</v>
      </c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27">
        <f>SUM(BY8:CW8)/Sheet1!$K$16</f>
        <v>0</v>
      </c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27">
        <f>SUM(CX8:DV8)/Sheet1!$K$16</f>
        <v>0</v>
      </c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13">
        <f>SUM(DW8:EU8)/Sheet1!$K$16</f>
        <v>0</v>
      </c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>
        <f>SUM(B9:EU9)*Sheet1!$K$16*Sheet1!$K$17</f>
        <v>32135.333333333336</v>
      </c>
      <c r="EW9" s="108"/>
      <c r="EX9" s="108"/>
      <c r="EY9" s="108"/>
      <c r="EZ9" s="108"/>
      <c r="FA9" s="108"/>
      <c r="FB9" s="108"/>
      <c r="FC9" s="108"/>
      <c r="FD9" s="108"/>
    </row>
    <row r="10" spans="1:160" ht="13.5">
      <c r="A10" s="186" t="s">
        <v>4</v>
      </c>
      <c r="B10" s="85">
        <f>SUM(B9:EU9)/Sheet1!$K$15</f>
        <v>1004.2291666666667</v>
      </c>
      <c r="AA10" s="127"/>
      <c r="AZ10" s="127"/>
      <c r="BY10" s="12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2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>
        <f>SUM(B10:EU10)*Sheet1!$K$16*Sheet1!$K$17*Sheet1!$K$15</f>
        <v>32135.333333333336</v>
      </c>
      <c r="EW10" s="108"/>
      <c r="EX10" s="108"/>
      <c r="EY10" s="108"/>
      <c r="EZ10" s="108"/>
      <c r="FA10" s="108"/>
      <c r="FB10" s="108"/>
      <c r="FC10" s="108"/>
      <c r="FD10" s="108"/>
    </row>
    <row r="11" spans="1:160" ht="13.5">
      <c r="A11" t="s">
        <v>5</v>
      </c>
      <c r="B11">
        <f>IF(B9=0,0,B9-$B$10)</f>
        <v>-0.2625000000000455</v>
      </c>
      <c r="AA11" s="127">
        <f>IF(AA9=0,0,AA9-$B$10)</f>
        <v>0.2624999999999318</v>
      </c>
      <c r="AZ11" s="127">
        <f>IF(AZ9=0,0,AZ9-$B$10)</f>
        <v>0</v>
      </c>
      <c r="BY11" s="127">
        <f>IF(BY9=0,0,BY9-$B$10)</f>
        <v>0</v>
      </c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27">
        <f>IF(CX9=0,0,CX9-$B$10)</f>
        <v>0</v>
      </c>
      <c r="DW11" s="113">
        <f>IF(DW9=0,0,DW9-$B$10)</f>
        <v>0</v>
      </c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</row>
    <row r="12" spans="1:127" ht="13.5">
      <c r="A12" s="125" t="s">
        <v>6</v>
      </c>
      <c r="B12">
        <f>B11*B11</f>
        <v>0.06890625000002387</v>
      </c>
      <c r="O12" s="86"/>
      <c r="P12" s="86"/>
      <c r="AA12" s="127">
        <f>AA11*AA11</f>
        <v>0.06890624999996418</v>
      </c>
      <c r="AF12" s="87"/>
      <c r="AG12" s="88"/>
      <c r="AZ12" s="127">
        <f>AZ11*AZ11</f>
        <v>0</v>
      </c>
      <c r="BY12" s="127">
        <f>BY11*BY11</f>
        <v>0</v>
      </c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27">
        <f>CX11*CX11</f>
        <v>0</v>
      </c>
      <c r="DW12" s="113">
        <f>DW11*DW11</f>
        <v>0</v>
      </c>
    </row>
    <row r="13" spans="27:127" ht="13.5">
      <c r="AA13" s="127"/>
      <c r="AZ13" s="127"/>
      <c r="BY13" s="127"/>
      <c r="CX13" s="127"/>
      <c r="DW13" s="113"/>
    </row>
    <row r="14" spans="1:147" ht="13.5">
      <c r="A14" t="s">
        <v>7</v>
      </c>
      <c r="B14">
        <f>IF(B8=0,0,B8-$B$9)</f>
        <v>-0.13333333333332575</v>
      </c>
      <c r="G14">
        <f>IF(G8=0,0,G8-$B$9)</f>
        <v>-0.5666666666667197</v>
      </c>
      <c r="L14">
        <f>IF(L8=0,0,L8-$B$9)</f>
        <v>0.533333333333303</v>
      </c>
      <c r="Q14">
        <f>IF(Q8=0,0,Q8-$B$9)</f>
        <v>0.16666666666651508</v>
      </c>
      <c r="V14">
        <f>IF(V8=0,0,V8-$B$9)</f>
        <v>0</v>
      </c>
      <c r="Z14" s="113"/>
      <c r="AA14" s="113">
        <f>IF(AA8=0,0,AA8-$AA$9)</f>
        <v>-0.6083333333333485</v>
      </c>
      <c r="AB14" s="113"/>
      <c r="AC14" s="113"/>
      <c r="AD14" s="113"/>
      <c r="AE14" s="113"/>
      <c r="AF14" s="113">
        <f>IF(AF8=0,0,AF8-$AA$9)</f>
        <v>0.7333333333333485</v>
      </c>
      <c r="AG14" s="113"/>
      <c r="AH14" s="113"/>
      <c r="AI14" s="113"/>
      <c r="AJ14" s="113"/>
      <c r="AK14" s="113">
        <f>IF(AK8=0,0,AK8-$AA$9)</f>
        <v>-0.25833333333332575</v>
      </c>
      <c r="AL14" s="113"/>
      <c r="AM14" s="113"/>
      <c r="AN14" s="113"/>
      <c r="AO14" s="113"/>
      <c r="AP14" s="113">
        <f>IF(AP8=0,0,AP8-$AA$9)</f>
        <v>0.13333333333321207</v>
      </c>
      <c r="AQ14" s="113"/>
      <c r="AR14" s="113"/>
      <c r="AS14" s="113"/>
      <c r="AT14" s="113"/>
      <c r="AU14" s="113">
        <f>IF(AU8=0,0,AU8-$AA$9)</f>
        <v>0</v>
      </c>
      <c r="AY14" s="113"/>
      <c r="AZ14" s="113">
        <f>IF(AZ8=0,0,AZ8-$AZ$9)</f>
        <v>0</v>
      </c>
      <c r="BA14" s="113"/>
      <c r="BB14" s="113"/>
      <c r="BC14" s="113"/>
      <c r="BD14" s="113"/>
      <c r="BE14" s="113">
        <f>IF(BE8=0,0,BE8-$AZ$9)</f>
        <v>0</v>
      </c>
      <c r="BF14" s="113"/>
      <c r="BG14" s="113"/>
      <c r="BH14" s="113"/>
      <c r="BI14" s="113"/>
      <c r="BJ14" s="113">
        <f>IF(BJ8=0,0,BJ8-$AZ$9)</f>
        <v>0</v>
      </c>
      <c r="BK14" s="113"/>
      <c r="BL14" s="113"/>
      <c r="BM14" s="113"/>
      <c r="BN14" s="113"/>
      <c r="BO14" s="113">
        <f>IF(BO8=0,0,BO8-$AZ$9)</f>
        <v>0</v>
      </c>
      <c r="BP14" s="113"/>
      <c r="BQ14" s="113"/>
      <c r="BR14" s="113"/>
      <c r="BS14" s="113"/>
      <c r="BT14" s="113">
        <f>IF(BT8=0,0,BT8-$AZ$9)</f>
        <v>0</v>
      </c>
      <c r="BY14" s="113">
        <f>IF(BY8=0,0,BY8-$BY$9)</f>
        <v>0</v>
      </c>
      <c r="CD14" s="113">
        <f>IF(CD8=0,0,CD8-$BY$9)</f>
        <v>0</v>
      </c>
      <c r="CI14" s="113">
        <f>IF(CI8=0,0,CI8-$BY$9)</f>
        <v>0</v>
      </c>
      <c r="CN14" s="113">
        <f>IF(CN8=0,0,CN8-$BY$9)</f>
        <v>0</v>
      </c>
      <c r="CS14" s="113">
        <f>IF(CS8=0,0,CS8-$BY$9)</f>
        <v>0</v>
      </c>
      <c r="CX14" s="113">
        <f>IF(CX8=0,0,CX8-$CX$9)</f>
        <v>0</v>
      </c>
      <c r="DC14" s="113">
        <f>IF(DC8=0,0,DC8-$CX$9)</f>
        <v>0</v>
      </c>
      <c r="DH14" s="113">
        <f>IF(DH8=0,0,DH8-$CX$9)</f>
        <v>0</v>
      </c>
      <c r="DM14" s="113">
        <f>IF(DM8=0,0,DM8-$CX$9)</f>
        <v>0</v>
      </c>
      <c r="DR14" s="113">
        <f>IF(DR8=0,0,DR8-$CX$9)</f>
        <v>0</v>
      </c>
      <c r="DW14" s="113">
        <f>IF(DW8=0,0,DW8-$DW$9)</f>
        <v>0</v>
      </c>
      <c r="EB14" s="113">
        <f>IF(EB8=0,0,EB8-$DW$9)</f>
        <v>0</v>
      </c>
      <c r="EG14" s="113">
        <f>IF(EG8=0,0,EG8-$DW$9)</f>
        <v>0</v>
      </c>
      <c r="EL14" s="113">
        <f>IF(EL8=0,0,EL8-$DW$9)</f>
        <v>0</v>
      </c>
      <c r="EQ14" s="113">
        <f>IF(EQ8=0,0,EQ8-$DW$9)</f>
        <v>0</v>
      </c>
    </row>
    <row r="15" spans="1:153" ht="13.5">
      <c r="A15" s="125" t="s">
        <v>8</v>
      </c>
      <c r="B15">
        <f>B14*B14</f>
        <v>0.017777777777775755</v>
      </c>
      <c r="G15">
        <f>G14*G14</f>
        <v>0.32111111111117124</v>
      </c>
      <c r="L15">
        <f>L14*L14</f>
        <v>0.2844444444444121</v>
      </c>
      <c r="Q15">
        <f>Q14*Q14</f>
        <v>0.02777777777772725</v>
      </c>
      <c r="V15">
        <f>V14*V14</f>
        <v>0</v>
      </c>
      <c r="Z15" s="113"/>
      <c r="AA15" s="113">
        <f>AA14*AA14</f>
        <v>0.3700694444444629</v>
      </c>
      <c r="AB15" s="113"/>
      <c r="AC15" s="113"/>
      <c r="AD15" s="113"/>
      <c r="AE15" s="113"/>
      <c r="AF15" s="113">
        <f>AF14*AF14</f>
        <v>0.5377777777778</v>
      </c>
      <c r="AG15" s="113"/>
      <c r="AH15" s="113"/>
      <c r="AI15" s="113"/>
      <c r="AJ15" s="113"/>
      <c r="AK15" s="113">
        <f>AK14*AK14</f>
        <v>0.0667361111111072</v>
      </c>
      <c r="AL15" s="113"/>
      <c r="AM15" s="113"/>
      <c r="AN15" s="113"/>
      <c r="AO15" s="113"/>
      <c r="AP15" s="113">
        <f>AP14*AP14</f>
        <v>0.01777777777774544</v>
      </c>
      <c r="AQ15" s="113"/>
      <c r="AR15" s="113"/>
      <c r="AS15" s="113"/>
      <c r="AT15" s="113"/>
      <c r="AU15" s="113">
        <f>AU14*AU14</f>
        <v>0</v>
      </c>
      <c r="AY15" s="113"/>
      <c r="AZ15" s="113">
        <f>AZ14*AZ14</f>
        <v>0</v>
      </c>
      <c r="BA15" s="113"/>
      <c r="BB15" s="113"/>
      <c r="BC15" s="113"/>
      <c r="BD15" s="113"/>
      <c r="BE15" s="113">
        <f>BE14*BE14</f>
        <v>0</v>
      </c>
      <c r="BF15" s="113"/>
      <c r="BG15" s="113"/>
      <c r="BH15" s="113"/>
      <c r="BI15" s="113"/>
      <c r="BJ15" s="113">
        <f>BJ14*BJ14</f>
        <v>0</v>
      </c>
      <c r="BK15" s="113"/>
      <c r="BL15" s="113"/>
      <c r="BM15" s="113"/>
      <c r="BN15" s="113"/>
      <c r="BO15" s="113">
        <f>BO14*BO14</f>
        <v>0</v>
      </c>
      <c r="BP15" s="113"/>
      <c r="BQ15" s="113"/>
      <c r="BR15" s="113"/>
      <c r="BS15" s="113"/>
      <c r="BT15" s="113">
        <f>BT14*BT14</f>
        <v>0</v>
      </c>
      <c r="BY15" s="113">
        <f>BY14*BY14</f>
        <v>0</v>
      </c>
      <c r="CD15" s="113">
        <f>CD14*CD14</f>
        <v>0</v>
      </c>
      <c r="CI15" s="113">
        <f>CI14*CI14</f>
        <v>0</v>
      </c>
      <c r="CN15" s="113">
        <f>CN14*CN14</f>
        <v>0</v>
      </c>
      <c r="CS15" s="113">
        <f>CS14*CS14</f>
        <v>0</v>
      </c>
      <c r="CX15" s="113">
        <f>CX14*CX14</f>
        <v>0</v>
      </c>
      <c r="DC15" s="113">
        <f>DC14*DC14</f>
        <v>0</v>
      </c>
      <c r="DH15" s="113">
        <f>DH14*DH14</f>
        <v>0</v>
      </c>
      <c r="DM15" s="113">
        <f>DM14*DM14</f>
        <v>0</v>
      </c>
      <c r="DR15" s="113">
        <f>DR14*DR14</f>
        <v>0</v>
      </c>
      <c r="DW15" s="113">
        <f>DW14*DW14</f>
        <v>0</v>
      </c>
      <c r="EB15" s="113">
        <f>EB14*EB14</f>
        <v>0</v>
      </c>
      <c r="EG15" s="113">
        <f>EG14*EG14</f>
        <v>0</v>
      </c>
      <c r="EL15" s="113">
        <f>EL14*EL14</f>
        <v>0</v>
      </c>
      <c r="EQ15" s="113">
        <f>EQ14*EQ14</f>
        <v>0</v>
      </c>
      <c r="EV15" s="87">
        <f>SUM(C15:EU15)*Sheet1!$K$17</f>
        <v>6.502777777777705</v>
      </c>
      <c r="EW15" s="88" t="s">
        <v>9</v>
      </c>
    </row>
    <row r="16" spans="27:127" ht="13.5">
      <c r="AA16" s="127"/>
      <c r="AZ16" s="127"/>
      <c r="BY16" s="127"/>
      <c r="CX16" s="127"/>
      <c r="DW16" s="113"/>
    </row>
    <row r="17" spans="1:151" ht="13.5">
      <c r="A17" t="s">
        <v>32</v>
      </c>
      <c r="B17">
        <f>IF(B7=0,0,B7-$B$8)</f>
        <v>-0.7999999999999545</v>
      </c>
      <c r="C17">
        <f>IF(C7=0,0,C7-$B$8)</f>
        <v>1.066666666666606</v>
      </c>
      <c r="D17">
        <f>IF(D7=0,0,D7-$B$8)</f>
        <v>0.43333333333339397</v>
      </c>
      <c r="E17">
        <f>IF(E7=0,0,E7-$B$8)</f>
        <v>-0.7000000000000455</v>
      </c>
      <c r="F17">
        <f>IF(F7=0,0,F7-$B$8)</f>
        <v>0</v>
      </c>
      <c r="G17">
        <f>IF(G7=0,0,G7-$G$8)</f>
        <v>-0.7999999999999545</v>
      </c>
      <c r="H17">
        <f>IF(H7=0,0,H7-$G$8)</f>
        <v>0.2999999999999545</v>
      </c>
      <c r="I17">
        <f>IF(I7=0,0,I7-$G$8)</f>
        <v>0.466666666666697</v>
      </c>
      <c r="J17">
        <f>IF(J7=0,0,J7-$G$8)</f>
        <v>0.033333333333416704</v>
      </c>
      <c r="K17">
        <f>IF(K7=0,0,K7-$G$8)</f>
        <v>0</v>
      </c>
      <c r="L17">
        <f>IF(L7=0,0,L7-$L$8)</f>
        <v>0.16666666666662877</v>
      </c>
      <c r="M17">
        <f>IF(M7=0,0,M7-$L$8)</f>
        <v>0.43333333333339397</v>
      </c>
      <c r="N17">
        <f>IF(N7=0,0,N7-$L$8)</f>
        <v>-0.10000000000002274</v>
      </c>
      <c r="O17">
        <f>IF(O7=0,0,O7-$L$8)</f>
        <v>-0.5</v>
      </c>
      <c r="P17">
        <f>IF(P7=0,0,P7-$L$8)</f>
        <v>0</v>
      </c>
      <c r="Q17">
        <f>IF(Q7=0,0,Q7-$Q$8)</f>
        <v>-0.8999999999999773</v>
      </c>
      <c r="R17">
        <f>IF(R7=0,0,R7-$Q$8)</f>
        <v>0.36666666666678793</v>
      </c>
      <c r="S17">
        <f>IF(S7=0,0,S7-$Q$8)</f>
        <v>0.46666666666681067</v>
      </c>
      <c r="T17">
        <f>IF(T7=0,0,T7-$Q$8)</f>
        <v>0.06666666666671972</v>
      </c>
      <c r="U17">
        <f>IF(U7=0,0,U7-$Q$8)</f>
        <v>0</v>
      </c>
      <c r="V17">
        <f>IF(V7=0,0,V7-$V$8)</f>
        <v>0</v>
      </c>
      <c r="W17">
        <f>IF(W7=0,0,W7-$V$8)</f>
        <v>0</v>
      </c>
      <c r="X17">
        <f>IF(X7=0,0,X7-$V$8)</f>
        <v>0</v>
      </c>
      <c r="Y17">
        <f>IF(Y7=0,0,Y7-$V$8)</f>
        <v>0</v>
      </c>
      <c r="Z17">
        <f>IF(Z7=0,0,Z7-$V$8)</f>
        <v>0</v>
      </c>
      <c r="AA17" s="127">
        <f>IF(AA7=0,0,AA7-$AA$8)</f>
        <v>0.5166666666666515</v>
      </c>
      <c r="AB17">
        <f>IF(AB7=0,0,AB7-$AA$8)</f>
        <v>0.34999999999990905</v>
      </c>
      <c r="AC17">
        <f>IF(AC7=0,0,AC7-$AA$8)</f>
        <v>-1.0499999999999545</v>
      </c>
      <c r="AD17">
        <f>IF(AD7=0,0,AD7-$AA$8)</f>
        <v>0.18333333333328028</v>
      </c>
      <c r="AE17">
        <f>IF(AE7=0,0,AE7-$AA$8)</f>
        <v>0</v>
      </c>
      <c r="AF17">
        <f>IF(AF7=0,0,AF7-$AF$8)</f>
        <v>-0.058333333333393966</v>
      </c>
      <c r="AG17">
        <f>IF(AG7=0,0,AG7-$AF$8)</f>
        <v>-0.22500000000002274</v>
      </c>
      <c r="AH17">
        <f>IF(AH7=0,0,AH7-$AF$8)</f>
        <v>1.1083333333333485</v>
      </c>
      <c r="AI17">
        <f>IF(AI7=0,0,AI7-$AF$8)</f>
        <v>-0.8250000000000455</v>
      </c>
      <c r="AJ17">
        <f>IF(AJ7=0,0,AJ7-$AF$8)</f>
        <v>0</v>
      </c>
      <c r="AK17">
        <f>IF(AK7=0,0,AK7-$AK$8)</f>
        <v>-0.033333333333416704</v>
      </c>
      <c r="AL17">
        <f>IF(AL7=0,0,AL7-$AK$8)</f>
        <v>1.1666666666666288</v>
      </c>
      <c r="AM17">
        <f>IF(AM7=0,0,AM7-$AK$8)</f>
        <v>-1.3999999999999773</v>
      </c>
      <c r="AN17">
        <f>IF(AN7=0,0,AN7-$AK$8)</f>
        <v>0.2666666666666515</v>
      </c>
      <c r="AO17">
        <f>IF(AO7=0,0,AO7-$AK$8)</f>
        <v>0</v>
      </c>
      <c r="AP17">
        <f>IF(AP7=0,0,AP7-$AP$8)</f>
        <v>0.5083333333333258</v>
      </c>
      <c r="AQ17">
        <f>IF(AQ7=0,0,AQ7-$AP$8)</f>
        <v>-0.3916666666666515</v>
      </c>
      <c r="AR17">
        <f>IF(AR7=0,0,AR7-$AP$8)</f>
        <v>0.6749999999999545</v>
      </c>
      <c r="AS17">
        <f>IF(AS7=0,0,AS7-$AP$8)</f>
        <v>-0.7916666666665151</v>
      </c>
      <c r="AT17">
        <f>IF(AT7=0,0,AT7-$AP$8)</f>
        <v>0</v>
      </c>
      <c r="AU17">
        <f>IF(AU7=0,0,AU7-$AU$8)</f>
        <v>0</v>
      </c>
      <c r="AV17">
        <f>IF(AV7=0,0,AV7-$AU$8)</f>
        <v>0</v>
      </c>
      <c r="AW17">
        <f>IF(AW7=0,0,AW7-$AU$8)</f>
        <v>0</v>
      </c>
      <c r="AX17">
        <f>IF(AX7=0,0,AX7-$AU$8)</f>
        <v>0</v>
      </c>
      <c r="AY17">
        <f>IF(AY7=0,0,AY7-$AU$8)</f>
        <v>0</v>
      </c>
      <c r="AZ17" s="127">
        <f>IF(AZ7=0,0,AZ7-$AZ$8)</f>
        <v>0</v>
      </c>
      <c r="BA17">
        <f>IF(BA7=0,0,BA7-$AZ$8)</f>
        <v>0</v>
      </c>
      <c r="BB17">
        <f>IF(BB7=0,0,BB7-$AZ$8)</f>
        <v>0</v>
      </c>
      <c r="BC17">
        <f>IF(BC7=0,0,BC7-$AZ$8)</f>
        <v>0</v>
      </c>
      <c r="BD17">
        <f>IF(BD7=0,0,BD7-$AZ$8)</f>
        <v>0</v>
      </c>
      <c r="BE17">
        <f>IF(BE7=0,0,BE7-$BE$8)</f>
        <v>0</v>
      </c>
      <c r="BF17">
        <f>IF(BF7=0,0,BF7-$BE$8)</f>
        <v>0</v>
      </c>
      <c r="BG17">
        <f>IF(BG7=0,0,BG7-$BE$8)</f>
        <v>0</v>
      </c>
      <c r="BH17">
        <f>IF(BH7=0,0,BH7-$BE$8)</f>
        <v>0</v>
      </c>
      <c r="BI17">
        <f>IF(BI7=0,0,BI7-$BE$8)</f>
        <v>0</v>
      </c>
      <c r="BJ17">
        <f>IF(BJ7=0,0,BJ7-$BJ$8)</f>
        <v>0</v>
      </c>
      <c r="BK17">
        <f>IF(BK7=0,0,BK7-$BJ$8)</f>
        <v>0</v>
      </c>
      <c r="BL17">
        <f>IF(BL7=0,0,BL7-$BJ$8)</f>
        <v>0</v>
      </c>
      <c r="BM17">
        <f>IF(BM7=0,0,BM7-$BJ$8)</f>
        <v>0</v>
      </c>
      <c r="BN17">
        <f>IF(BN7=0,0,BN7-$BJ$8)</f>
        <v>0</v>
      </c>
      <c r="BO17">
        <f>IF(BO7=0,0,BO7-$BO$8)</f>
        <v>0</v>
      </c>
      <c r="BP17">
        <f>IF(BP7=0,0,BP7-$BO$8)</f>
        <v>0</v>
      </c>
      <c r="BQ17">
        <f>IF(BQ7=0,0,BQ7-$BO$8)</f>
        <v>0</v>
      </c>
      <c r="BR17">
        <f>IF(BR7=0,0,BR7-$BO$8)</f>
        <v>0</v>
      </c>
      <c r="BS17">
        <f>IF(BS7=0,0,BS7-$BO$8)</f>
        <v>0</v>
      </c>
      <c r="BT17">
        <f>IF(BT7=0,0,BT7-$BT$8)</f>
        <v>0</v>
      </c>
      <c r="BU17">
        <f>IF(BU7=0,0,BU7-$BT$8)</f>
        <v>0</v>
      </c>
      <c r="BV17">
        <f>IF(BV7=0,0,BV7-$BT$8)</f>
        <v>0</v>
      </c>
      <c r="BW17">
        <f>IF(BW7=0,0,BW7-$BT$8)</f>
        <v>0</v>
      </c>
      <c r="BX17">
        <f>IF(BX7=0,0,BX7-$BT$8)</f>
        <v>0</v>
      </c>
      <c r="BY17" s="127">
        <f>IF(BY7=0,0,BY7-$BY$8)</f>
        <v>0</v>
      </c>
      <c r="BZ17">
        <f>IF(BZ7=0,0,BZ7-$BY$8)</f>
        <v>0</v>
      </c>
      <c r="CA17">
        <f>IF(CA7=0,0,CA7-$BY$8)</f>
        <v>0</v>
      </c>
      <c r="CB17">
        <f>IF(CB7=0,0,CB7-$BY$8)</f>
        <v>0</v>
      </c>
      <c r="CC17">
        <f>IF(CC7=0,0,CC7-$BY$8)</f>
        <v>0</v>
      </c>
      <c r="CD17">
        <f>IF(CD7=0,0,CD7-$CD$8)</f>
        <v>0</v>
      </c>
      <c r="CE17">
        <f>IF(CE7=0,0,CE7-$CD$8)</f>
        <v>0</v>
      </c>
      <c r="CF17">
        <f>IF(CF7=0,0,CF7-$CD$8)</f>
        <v>0</v>
      </c>
      <c r="CG17">
        <f>IF(CG7=0,0,CG7-$CD$8)</f>
        <v>0</v>
      </c>
      <c r="CH17">
        <f>IF(CH7=0,0,CH7-$CD$8)</f>
        <v>0</v>
      </c>
      <c r="CI17">
        <f>IF(CI7=0,0,CI7-$CI$8)</f>
        <v>0</v>
      </c>
      <c r="CJ17">
        <f>IF(CJ7=0,0,CJ7-$CI$8)</f>
        <v>0</v>
      </c>
      <c r="CK17">
        <f>IF(CK7=0,0,CK7-$CI$8)</f>
        <v>0</v>
      </c>
      <c r="CL17">
        <f>IF(CL7=0,0,CL7-$CI$8)</f>
        <v>0</v>
      </c>
      <c r="CM17">
        <f>IF(CM7=0,0,CM7-$CI$8)</f>
        <v>0</v>
      </c>
      <c r="CN17">
        <f>IF(CN7=0,0,CN7-$CN$8)</f>
        <v>0</v>
      </c>
      <c r="CO17">
        <f>IF(CO7=0,0,CO7-$CN$8)</f>
        <v>0</v>
      </c>
      <c r="CP17">
        <f>IF(CP7=0,0,CP7-$CN$8)</f>
        <v>0</v>
      </c>
      <c r="CQ17">
        <f>IF(CQ7=0,0,CQ7-$CN$8)</f>
        <v>0</v>
      </c>
      <c r="CR17">
        <f>IF(CR7=0,0,CR7-$CN$8)</f>
        <v>0</v>
      </c>
      <c r="CS17">
        <f>IF(CS7=0,0,CS7-$CS$8)</f>
        <v>0</v>
      </c>
      <c r="CT17">
        <f>IF(CT7=0,0,CT7-$CS$8)</f>
        <v>0</v>
      </c>
      <c r="CU17">
        <f>IF(CU7=0,0,CU7-$CS$8)</f>
        <v>0</v>
      </c>
      <c r="CV17">
        <f>IF(CV7=0,0,CV7-$CS$8)</f>
        <v>0</v>
      </c>
      <c r="CW17">
        <f>IF(CW7=0,0,CW7-$CS$8)</f>
        <v>0</v>
      </c>
      <c r="CX17" s="127">
        <f>IF(CX7=0,0,CX7-$CX$8)</f>
        <v>0</v>
      </c>
      <c r="CY17">
        <f>IF(CY7=0,0,CY7-$CX$8)</f>
        <v>0</v>
      </c>
      <c r="CZ17">
        <f>IF(CZ7=0,0,CZ7-$CX$8)</f>
        <v>0</v>
      </c>
      <c r="DA17">
        <f>IF(DA7=0,0,DA7-$CX$8)</f>
        <v>0</v>
      </c>
      <c r="DB17">
        <f>IF(DB7=0,0,DB7-$CX$8)</f>
        <v>0</v>
      </c>
      <c r="DC17">
        <f>IF(DC7=0,0,DC7-$DC$8)</f>
        <v>0</v>
      </c>
      <c r="DD17">
        <f>IF(DD7=0,0,DD7-$DC$8)</f>
        <v>0</v>
      </c>
      <c r="DE17">
        <f>IF(DE7=0,0,DE7-$DC$8)</f>
        <v>0</v>
      </c>
      <c r="DF17">
        <f>IF(DF7=0,0,DF7-$DC$8)</f>
        <v>0</v>
      </c>
      <c r="DG17">
        <f>IF(DG7=0,0,DG7-$DC$8)</f>
        <v>0</v>
      </c>
      <c r="DH17">
        <f>IF(DH7=0,0,DH7-$DH$8)</f>
        <v>0</v>
      </c>
      <c r="DI17">
        <f>IF(DI7=0,0,DI7-$DH$8)</f>
        <v>0</v>
      </c>
      <c r="DJ17">
        <f>IF(DJ7=0,0,DJ7-$DH$8)</f>
        <v>0</v>
      </c>
      <c r="DK17">
        <f>IF(DK7=0,0,DK7-$DH$8)</f>
        <v>0</v>
      </c>
      <c r="DL17">
        <f>IF(DL7=0,0,DL7-$DH$8)</f>
        <v>0</v>
      </c>
      <c r="DM17">
        <f>IF(DM7=0,0,DM7-$DM$8)</f>
        <v>0</v>
      </c>
      <c r="DN17">
        <f>IF(DN7=0,0,DN7-$DM$8)</f>
        <v>0</v>
      </c>
      <c r="DO17">
        <f>IF(DO7=0,0,DO7-$DM$8)</f>
        <v>0</v>
      </c>
      <c r="DP17">
        <f>IF(DP7=0,0,DP7-$DM$8)</f>
        <v>0</v>
      </c>
      <c r="DQ17">
        <f>IF(DQ7=0,0,DQ7-$DM$8)</f>
        <v>0</v>
      </c>
      <c r="DR17">
        <f>IF(DR7=0,0,DR7-$DR$8)</f>
        <v>0</v>
      </c>
      <c r="DS17">
        <f>IF(DS7=0,0,DS7-$DR$8)</f>
        <v>0</v>
      </c>
      <c r="DT17">
        <f>IF(DT7=0,0,DT7-$DR$8)</f>
        <v>0</v>
      </c>
      <c r="DU17">
        <f>IF(DU7=0,0,DU7-$DR$8)</f>
        <v>0</v>
      </c>
      <c r="DV17">
        <f>IF(DV7=0,0,DV7-$DR$8)</f>
        <v>0</v>
      </c>
      <c r="DW17" s="113">
        <f>IF(DW7=0,0,DW7-$DW$8)</f>
        <v>0</v>
      </c>
      <c r="DX17">
        <f>IF(DX7=0,0,DX7-$DW$8)</f>
        <v>0</v>
      </c>
      <c r="DY17">
        <f>IF(DY7=0,0,DY7-$DW$8)</f>
        <v>0</v>
      </c>
      <c r="DZ17">
        <f>IF(DZ7=0,0,DZ7-$DW$8)</f>
        <v>0</v>
      </c>
      <c r="EA17">
        <f>IF(EA7=0,0,EA7-$DW$8)</f>
        <v>0</v>
      </c>
      <c r="EB17">
        <f>IF(EB7=0,0,EB7-$EB$8)</f>
        <v>0</v>
      </c>
      <c r="EC17">
        <f>IF(EC7=0,0,EC7-$EB$8)</f>
        <v>0</v>
      </c>
      <c r="ED17">
        <f>IF(ED7=0,0,ED7-$EB$8)</f>
        <v>0</v>
      </c>
      <c r="EE17">
        <f>IF(EE7=0,0,EE7-$EB$8)</f>
        <v>0</v>
      </c>
      <c r="EF17">
        <f>IF(EF7=0,0,EF7-$EB$8)</f>
        <v>0</v>
      </c>
      <c r="EG17">
        <f>IF(EG7=0,0,EG7-$EG$8)</f>
        <v>0</v>
      </c>
      <c r="EH17">
        <f>IF(EH7=0,0,EH7-$EG$8)</f>
        <v>0</v>
      </c>
      <c r="EI17">
        <f>IF(EI7=0,0,EI7-$EG$8)</f>
        <v>0</v>
      </c>
      <c r="EJ17">
        <f>IF(EJ7=0,0,EJ7-$EG$8)</f>
        <v>0</v>
      </c>
      <c r="EK17">
        <f>IF(EK7=0,0,EK7-$EG$8)</f>
        <v>0</v>
      </c>
      <c r="EL17">
        <f>IF(EL7=0,0,EL7-$EL$8)</f>
        <v>0</v>
      </c>
      <c r="EM17">
        <f>IF(EM7=0,0,EM7-$EL$8)</f>
        <v>0</v>
      </c>
      <c r="EN17">
        <f>IF(EN7=0,0,EN7-$EL$8)</f>
        <v>0</v>
      </c>
      <c r="EO17">
        <f>IF(EO7=0,0,EO7-$EL$8)</f>
        <v>0</v>
      </c>
      <c r="EP17">
        <f>IF(EP7=0,0,EP7-$EL$8)</f>
        <v>0</v>
      </c>
      <c r="EQ17">
        <f>IF(EQ7=0,0,EQ7-$EQ$8)</f>
        <v>0</v>
      </c>
      <c r="ER17">
        <f>IF(ER7=0,0,ER7-$EQ$8)</f>
        <v>0</v>
      </c>
      <c r="ES17">
        <f>IF(ES7=0,0,ES7-$EQ$8)</f>
        <v>0</v>
      </c>
      <c r="ET17">
        <f>IF(ET7=0,0,ET7-$EQ$8)</f>
        <v>0</v>
      </c>
      <c r="EU17">
        <f>IF(EU7=0,0,EU7-$EQ$8)</f>
        <v>0</v>
      </c>
    </row>
    <row r="18" spans="1:151" ht="13.5">
      <c r="A18" s="125" t="s">
        <v>30</v>
      </c>
      <c r="B18">
        <f>B17*B17</f>
        <v>0.6399999999999273</v>
      </c>
      <c r="C18">
        <f aca="true" t="shared" si="0" ref="C18:BN18">C17*C17</f>
        <v>1.1377777777776483</v>
      </c>
      <c r="D18">
        <f t="shared" si="0"/>
        <v>0.18777777777783033</v>
      </c>
      <c r="E18">
        <f t="shared" si="0"/>
        <v>0.49000000000006366</v>
      </c>
      <c r="F18">
        <f t="shared" si="0"/>
        <v>0</v>
      </c>
      <c r="G18">
        <f t="shared" si="0"/>
        <v>0.6399999999999273</v>
      </c>
      <c r="H18">
        <f t="shared" si="0"/>
        <v>0.08999999999997271</v>
      </c>
      <c r="I18">
        <f t="shared" si="0"/>
        <v>0.21777777777780608</v>
      </c>
      <c r="J18">
        <f t="shared" si="0"/>
        <v>0.0011111111111166692</v>
      </c>
      <c r="K18">
        <f t="shared" si="0"/>
        <v>0</v>
      </c>
      <c r="L18">
        <f t="shared" si="0"/>
        <v>0.027777777777765147</v>
      </c>
      <c r="M18">
        <f t="shared" si="0"/>
        <v>0.18777777777783033</v>
      </c>
      <c r="N18">
        <f t="shared" si="0"/>
        <v>0.010000000000004547</v>
      </c>
      <c r="O18">
        <f t="shared" si="0"/>
        <v>0.25</v>
      </c>
      <c r="P18">
        <f t="shared" si="0"/>
        <v>0</v>
      </c>
      <c r="Q18">
        <f t="shared" si="0"/>
        <v>0.8099999999999591</v>
      </c>
      <c r="R18">
        <f t="shared" si="0"/>
        <v>0.13444444444453338</v>
      </c>
      <c r="S18">
        <f t="shared" si="0"/>
        <v>0.21777777777791218</v>
      </c>
      <c r="T18">
        <f t="shared" si="0"/>
        <v>0.004444444444451519</v>
      </c>
      <c r="U18">
        <f t="shared" si="0"/>
        <v>0</v>
      </c>
      <c r="V18">
        <f t="shared" si="0"/>
        <v>0</v>
      </c>
      <c r="W18">
        <f t="shared" si="0"/>
        <v>0</v>
      </c>
      <c r="X18">
        <f t="shared" si="0"/>
        <v>0</v>
      </c>
      <c r="Y18">
        <f t="shared" si="0"/>
        <v>0</v>
      </c>
      <c r="Z18">
        <f t="shared" si="0"/>
        <v>0</v>
      </c>
      <c r="AA18" s="127">
        <f t="shared" si="0"/>
        <v>0.2669444444444288</v>
      </c>
      <c r="AB18">
        <f t="shared" si="0"/>
        <v>0.12249999999993634</v>
      </c>
      <c r="AC18">
        <f t="shared" si="0"/>
        <v>1.1024999999999046</v>
      </c>
      <c r="AD18">
        <f t="shared" si="0"/>
        <v>0.033611111111091656</v>
      </c>
      <c r="AE18">
        <f t="shared" si="0"/>
        <v>0</v>
      </c>
      <c r="AF18">
        <f t="shared" si="0"/>
        <v>0.0034027777777848518</v>
      </c>
      <c r="AG18">
        <f t="shared" si="0"/>
        <v>0.05062500000001023</v>
      </c>
      <c r="AH18">
        <f t="shared" si="0"/>
        <v>1.2284027777778115</v>
      </c>
      <c r="AI18">
        <f t="shared" si="0"/>
        <v>0.6806250000000751</v>
      </c>
      <c r="AJ18">
        <f t="shared" si="0"/>
        <v>0</v>
      </c>
      <c r="AK18">
        <f t="shared" si="0"/>
        <v>0.0011111111111166692</v>
      </c>
      <c r="AL18">
        <f t="shared" si="0"/>
        <v>1.3611111111110228</v>
      </c>
      <c r="AM18">
        <f t="shared" si="0"/>
        <v>1.9599999999999362</v>
      </c>
      <c r="AN18">
        <f t="shared" si="0"/>
        <v>0.07111111111110302</v>
      </c>
      <c r="AO18">
        <f t="shared" si="0"/>
        <v>0</v>
      </c>
      <c r="AP18">
        <f t="shared" si="0"/>
        <v>0.2584027777777701</v>
      </c>
      <c r="AQ18">
        <f t="shared" si="0"/>
        <v>0.1534027777777659</v>
      </c>
      <c r="AR18">
        <f t="shared" si="0"/>
        <v>0.4556249999999386</v>
      </c>
      <c r="AS18">
        <f t="shared" si="0"/>
        <v>0.6267361111108711</v>
      </c>
      <c r="AT18">
        <f t="shared" si="0"/>
        <v>0</v>
      </c>
      <c r="AU18">
        <f t="shared" si="0"/>
        <v>0</v>
      </c>
      <c r="AV18">
        <f t="shared" si="0"/>
        <v>0</v>
      </c>
      <c r="AW18">
        <f t="shared" si="0"/>
        <v>0</v>
      </c>
      <c r="AX18">
        <f t="shared" si="0"/>
        <v>0</v>
      </c>
      <c r="AY18">
        <f t="shared" si="0"/>
        <v>0</v>
      </c>
      <c r="AZ18" s="127">
        <f t="shared" si="0"/>
        <v>0</v>
      </c>
      <c r="BA18">
        <f t="shared" si="0"/>
        <v>0</v>
      </c>
      <c r="BB18">
        <f t="shared" si="0"/>
        <v>0</v>
      </c>
      <c r="BC18">
        <f t="shared" si="0"/>
        <v>0</v>
      </c>
      <c r="BD18">
        <f t="shared" si="0"/>
        <v>0</v>
      </c>
      <c r="BE18">
        <f t="shared" si="0"/>
        <v>0</v>
      </c>
      <c r="BF18">
        <f t="shared" si="0"/>
        <v>0</v>
      </c>
      <c r="BG18">
        <f t="shared" si="0"/>
        <v>0</v>
      </c>
      <c r="BH18">
        <f t="shared" si="0"/>
        <v>0</v>
      </c>
      <c r="BI18">
        <f t="shared" si="0"/>
        <v>0</v>
      </c>
      <c r="BJ18">
        <f t="shared" si="0"/>
        <v>0</v>
      </c>
      <c r="BK18">
        <f t="shared" si="0"/>
        <v>0</v>
      </c>
      <c r="BL18">
        <f t="shared" si="0"/>
        <v>0</v>
      </c>
      <c r="BM18">
        <f t="shared" si="0"/>
        <v>0</v>
      </c>
      <c r="BN18">
        <f t="shared" si="0"/>
        <v>0</v>
      </c>
      <c r="BO18">
        <f aca="true" t="shared" si="1" ref="BO18:DZ18">BO17*BO17</f>
        <v>0</v>
      </c>
      <c r="BP18">
        <f t="shared" si="1"/>
        <v>0</v>
      </c>
      <c r="BQ18">
        <f t="shared" si="1"/>
        <v>0</v>
      </c>
      <c r="BR18">
        <f t="shared" si="1"/>
        <v>0</v>
      </c>
      <c r="BS18">
        <f t="shared" si="1"/>
        <v>0</v>
      </c>
      <c r="BT18">
        <f t="shared" si="1"/>
        <v>0</v>
      </c>
      <c r="BU18">
        <f t="shared" si="1"/>
        <v>0</v>
      </c>
      <c r="BV18">
        <f t="shared" si="1"/>
        <v>0</v>
      </c>
      <c r="BW18">
        <f t="shared" si="1"/>
        <v>0</v>
      </c>
      <c r="BX18">
        <f t="shared" si="1"/>
        <v>0</v>
      </c>
      <c r="BY18" s="127">
        <f t="shared" si="1"/>
        <v>0</v>
      </c>
      <c r="BZ18">
        <f t="shared" si="1"/>
        <v>0</v>
      </c>
      <c r="CA18">
        <f t="shared" si="1"/>
        <v>0</v>
      </c>
      <c r="CB18">
        <f t="shared" si="1"/>
        <v>0</v>
      </c>
      <c r="CC18">
        <f t="shared" si="1"/>
        <v>0</v>
      </c>
      <c r="CD18">
        <f t="shared" si="1"/>
        <v>0</v>
      </c>
      <c r="CE18">
        <f t="shared" si="1"/>
        <v>0</v>
      </c>
      <c r="CF18">
        <f t="shared" si="1"/>
        <v>0</v>
      </c>
      <c r="CG18">
        <f t="shared" si="1"/>
        <v>0</v>
      </c>
      <c r="CH18">
        <f t="shared" si="1"/>
        <v>0</v>
      </c>
      <c r="CI18">
        <f t="shared" si="1"/>
        <v>0</v>
      </c>
      <c r="CJ18">
        <f t="shared" si="1"/>
        <v>0</v>
      </c>
      <c r="CK18">
        <f t="shared" si="1"/>
        <v>0</v>
      </c>
      <c r="CL18">
        <f t="shared" si="1"/>
        <v>0</v>
      </c>
      <c r="CM18">
        <f t="shared" si="1"/>
        <v>0</v>
      </c>
      <c r="CN18">
        <f t="shared" si="1"/>
        <v>0</v>
      </c>
      <c r="CO18">
        <f t="shared" si="1"/>
        <v>0</v>
      </c>
      <c r="CP18">
        <f t="shared" si="1"/>
        <v>0</v>
      </c>
      <c r="CQ18">
        <f t="shared" si="1"/>
        <v>0</v>
      </c>
      <c r="CR18">
        <f t="shared" si="1"/>
        <v>0</v>
      </c>
      <c r="CS18">
        <f t="shared" si="1"/>
        <v>0</v>
      </c>
      <c r="CT18">
        <f t="shared" si="1"/>
        <v>0</v>
      </c>
      <c r="CU18">
        <f t="shared" si="1"/>
        <v>0</v>
      </c>
      <c r="CV18">
        <f t="shared" si="1"/>
        <v>0</v>
      </c>
      <c r="CW18">
        <f t="shared" si="1"/>
        <v>0</v>
      </c>
      <c r="CX18" s="127">
        <f t="shared" si="1"/>
        <v>0</v>
      </c>
      <c r="CY18">
        <f t="shared" si="1"/>
        <v>0</v>
      </c>
      <c r="CZ18">
        <f t="shared" si="1"/>
        <v>0</v>
      </c>
      <c r="DA18">
        <f t="shared" si="1"/>
        <v>0</v>
      </c>
      <c r="DB18">
        <f t="shared" si="1"/>
        <v>0</v>
      </c>
      <c r="DC18">
        <f t="shared" si="1"/>
        <v>0</v>
      </c>
      <c r="DD18">
        <f t="shared" si="1"/>
        <v>0</v>
      </c>
      <c r="DE18">
        <f t="shared" si="1"/>
        <v>0</v>
      </c>
      <c r="DF18">
        <f t="shared" si="1"/>
        <v>0</v>
      </c>
      <c r="DG18">
        <f t="shared" si="1"/>
        <v>0</v>
      </c>
      <c r="DH18">
        <f t="shared" si="1"/>
        <v>0</v>
      </c>
      <c r="DI18">
        <f t="shared" si="1"/>
        <v>0</v>
      </c>
      <c r="DJ18">
        <f t="shared" si="1"/>
        <v>0</v>
      </c>
      <c r="DK18">
        <f t="shared" si="1"/>
        <v>0</v>
      </c>
      <c r="DL18">
        <f t="shared" si="1"/>
        <v>0</v>
      </c>
      <c r="DM18">
        <f t="shared" si="1"/>
        <v>0</v>
      </c>
      <c r="DN18">
        <f t="shared" si="1"/>
        <v>0</v>
      </c>
      <c r="DO18">
        <f t="shared" si="1"/>
        <v>0</v>
      </c>
      <c r="DP18">
        <f t="shared" si="1"/>
        <v>0</v>
      </c>
      <c r="DQ18">
        <f t="shared" si="1"/>
        <v>0</v>
      </c>
      <c r="DR18">
        <f t="shared" si="1"/>
        <v>0</v>
      </c>
      <c r="DS18">
        <f t="shared" si="1"/>
        <v>0</v>
      </c>
      <c r="DT18">
        <f t="shared" si="1"/>
        <v>0</v>
      </c>
      <c r="DU18">
        <f t="shared" si="1"/>
        <v>0</v>
      </c>
      <c r="DV18">
        <f t="shared" si="1"/>
        <v>0</v>
      </c>
      <c r="DW18" s="113">
        <f t="shared" si="1"/>
        <v>0</v>
      </c>
      <c r="DX18">
        <f t="shared" si="1"/>
        <v>0</v>
      </c>
      <c r="DY18">
        <f t="shared" si="1"/>
        <v>0</v>
      </c>
      <c r="DZ18">
        <f t="shared" si="1"/>
        <v>0</v>
      </c>
      <c r="EA18">
        <f aca="true" t="shared" si="2" ref="EA18:EU18">EA17*EA17</f>
        <v>0</v>
      </c>
      <c r="EB18">
        <f t="shared" si="2"/>
        <v>0</v>
      </c>
      <c r="EC18">
        <f t="shared" si="2"/>
        <v>0</v>
      </c>
      <c r="ED18">
        <f t="shared" si="2"/>
        <v>0</v>
      </c>
      <c r="EE18">
        <f t="shared" si="2"/>
        <v>0</v>
      </c>
      <c r="EF18">
        <f t="shared" si="2"/>
        <v>0</v>
      </c>
      <c r="EG18">
        <f t="shared" si="2"/>
        <v>0</v>
      </c>
      <c r="EH18">
        <f t="shared" si="2"/>
        <v>0</v>
      </c>
      <c r="EI18">
        <f t="shared" si="2"/>
        <v>0</v>
      </c>
      <c r="EJ18">
        <f t="shared" si="2"/>
        <v>0</v>
      </c>
      <c r="EK18">
        <f t="shared" si="2"/>
        <v>0</v>
      </c>
      <c r="EL18">
        <f t="shared" si="2"/>
        <v>0</v>
      </c>
      <c r="EM18">
        <f t="shared" si="2"/>
        <v>0</v>
      </c>
      <c r="EN18">
        <f t="shared" si="2"/>
        <v>0</v>
      </c>
      <c r="EO18">
        <f t="shared" si="2"/>
        <v>0</v>
      </c>
      <c r="EP18">
        <f t="shared" si="2"/>
        <v>0</v>
      </c>
      <c r="EQ18">
        <f t="shared" si="2"/>
        <v>0</v>
      </c>
      <c r="ER18">
        <f t="shared" si="2"/>
        <v>0</v>
      </c>
      <c r="ES18">
        <f t="shared" si="2"/>
        <v>0</v>
      </c>
      <c r="ET18">
        <f t="shared" si="2"/>
        <v>0</v>
      </c>
      <c r="EU18">
        <f t="shared" si="2"/>
        <v>0</v>
      </c>
    </row>
    <row r="19" spans="27:127" ht="13.5">
      <c r="AA19" s="127"/>
      <c r="AZ19" s="127"/>
      <c r="BY19" s="127"/>
      <c r="CX19" s="127"/>
      <c r="DW19" s="113"/>
    </row>
    <row r="20" spans="1:151" ht="13.5">
      <c r="A20" t="s">
        <v>309</v>
      </c>
      <c r="B20">
        <f>IF(Sheet1!B23=0,0,Sheet1!B23-$B$7)</f>
        <v>-2.1333333333334394</v>
      </c>
      <c r="C20">
        <f>IF(Sheet1!C23=0,0,Sheet1!C23-$C$7)</f>
        <v>0.39999999999997726</v>
      </c>
      <c r="D20">
        <f>IF(Sheet1!D23=0,0,Sheet1!D23-$D$7)</f>
        <v>0.2333333333332348</v>
      </c>
      <c r="E20">
        <f>IF(Sheet1!E23=0,0,Sheet1!E23-$E$7)</f>
        <v>-1.2333333333333485</v>
      </c>
      <c r="F20">
        <f>IF(Sheet1!F23=0,0,Sheet1!F23-$F$7)</f>
        <v>0</v>
      </c>
      <c r="G20">
        <f>IF(Sheet1!G23=0,0,Sheet1!G23-$G$7)</f>
        <v>0.6000000000000227</v>
      </c>
      <c r="H20">
        <f>IF(Sheet1!H23=0,0,Sheet1!H23-$H$7)</f>
        <v>-0.7999999999999545</v>
      </c>
      <c r="I20">
        <f>IF(Sheet1!I23=0,0,Sheet1!I23-$I$7)</f>
        <v>1.533333333333303</v>
      </c>
      <c r="J20">
        <f>IF(Sheet1!J23=0,0,Sheet1!J23-$J$7)</f>
        <v>-0.43333333333339397</v>
      </c>
      <c r="K20">
        <f>IF(Sheet1!K23=0,0,Sheet1!K23-$K$7)</f>
        <v>0</v>
      </c>
      <c r="L20">
        <f>IF(Sheet1!L23=0,0,Sheet1!L23-$L$7)</f>
        <v>0.933333333333394</v>
      </c>
      <c r="M20">
        <f>IF(Sheet1!M23=0,0,Sheet1!M23-$M$7)</f>
        <v>-0.33333333333337123</v>
      </c>
      <c r="N20">
        <f>IF(Sheet1!N23=0,0,Sheet1!N23-$N$7)</f>
        <v>0.39999999999997726</v>
      </c>
      <c r="O20">
        <f>IF(Sheet1!O23=0,0,Sheet1!O23-$O$7)</f>
        <v>-0.7999999999999545</v>
      </c>
      <c r="P20">
        <f>IF(Sheet1!P23=0,0,Sheet1!P23-$P$7)</f>
        <v>0</v>
      </c>
      <c r="Q20">
        <f>IF(Sheet1!Q23=0,0,Sheet1!Q23-$Q$7)</f>
        <v>1.0666666666667197</v>
      </c>
      <c r="R20">
        <f>IF(Sheet1!R23=0,0,Sheet1!R23-$R$7)</f>
        <v>0.39999999999997726</v>
      </c>
      <c r="S20">
        <f>IF(Sheet1!S23=0,0,Sheet1!S23-$S$7)</f>
        <v>0.5</v>
      </c>
      <c r="T20">
        <f>IF(Sheet1!T23=0,0,Sheet1!T23-$T$7)</f>
        <v>1.2000000000000455</v>
      </c>
      <c r="U20">
        <f>IF(Sheet1!U23=0,0,Sheet1!U23-$U$7)</f>
        <v>0</v>
      </c>
      <c r="V20">
        <f>IF(Sheet1!V23=0,0,Sheet1!V23-$V$7)</f>
        <v>0</v>
      </c>
      <c r="W20">
        <f>IF(Sheet1!W23=0,0,Sheet1!W23-$W$7)</f>
        <v>0</v>
      </c>
      <c r="X20">
        <f>IF(Sheet1!X23=0,0,Sheet1!X23-$X$7)</f>
        <v>0</v>
      </c>
      <c r="Y20">
        <f>IF(Sheet1!Y23=0,0,Sheet1!Y23-$Y$7)</f>
        <v>0</v>
      </c>
      <c r="Z20">
        <f>IF(Sheet1!Z23=0,0,Sheet1!Z23-$Z$7)</f>
        <v>0</v>
      </c>
      <c r="AA20" s="127">
        <f>IF(Sheet1!B38=0,0,Sheet1!B38-$AA$7)</f>
        <v>0.7000000000000455</v>
      </c>
      <c r="AB20">
        <f>IF(Sheet1!C38=0,0,Sheet1!C38-$AB$7)</f>
        <v>2.366666666666788</v>
      </c>
      <c r="AC20">
        <f>IF(Sheet1!D38=0,0,Sheet1!D38-$AC$7)</f>
        <v>-0.933333333333394</v>
      </c>
      <c r="AD20">
        <f>IF(Sheet1!E38=0,0,Sheet1!E38-$AD$7)</f>
        <v>-0.7666666666666515</v>
      </c>
      <c r="AE20">
        <f>IF(Sheet1!F38=0,0,Sheet1!F38-$AE$7)</f>
        <v>0</v>
      </c>
      <c r="AF20">
        <f>IF(Sheet1!G38=0,0,Sheet1!G38-$AF$7)</f>
        <v>-0.7666666666666515</v>
      </c>
      <c r="AG20">
        <f>IF(Sheet1!H38=0,0,Sheet1!H38-$AG$7)</f>
        <v>-1</v>
      </c>
      <c r="AH20">
        <f>IF(Sheet1!I38=0,0,Sheet1!I38-$AH$7)</f>
        <v>-1.933333333333394</v>
      </c>
      <c r="AI20">
        <f>IF(Sheet1!J38=0,0,Sheet1!J38-$AI$7)</f>
        <v>-0.10000000000002274</v>
      </c>
      <c r="AJ20">
        <f>IF(Sheet1!K38=0,0,Sheet1!K38-$AJ$7)</f>
        <v>0</v>
      </c>
      <c r="AK20">
        <f>IF(Sheet1!L38=0,0,Sheet1!L38-$AK$7)</f>
        <v>-0.09999999999990905</v>
      </c>
      <c r="AL20">
        <f>IF(Sheet1!M38=0,0,Sheet1!M38-$AL$7)</f>
        <v>-1.1000000000000227</v>
      </c>
      <c r="AM20">
        <f>IF(Sheet1!N38=0,0,Sheet1!N38-$AM$7)</f>
        <v>-0.43333333333339397</v>
      </c>
      <c r="AN20">
        <f>IF(Sheet1!O38=0,0,Sheet1!O38-$AN$7)</f>
        <v>-0.5</v>
      </c>
      <c r="AO20">
        <f>IF(Sheet1!P38=0,0,Sheet1!P38-$AO$7)</f>
        <v>0</v>
      </c>
      <c r="AP20">
        <f>IF(Sheet1!Q38=0,0,Sheet1!Q38-$AP$7)</f>
        <v>0.16666666666674246</v>
      </c>
      <c r="AQ20">
        <f>IF(Sheet1!R38=0,0,Sheet1!R38-$AQ$7)</f>
        <v>-1.0333333333331893</v>
      </c>
      <c r="AR20">
        <f>IF(Sheet1!S38=0,0,Sheet1!S38-$AR$7)</f>
        <v>2.0000000000001137</v>
      </c>
      <c r="AS20">
        <f>IF(Sheet1!T38=0,0,Sheet1!T38-$AS$7)</f>
        <v>0.566666666666606</v>
      </c>
      <c r="AT20">
        <f>IF(Sheet1!U38=0,0,Sheet1!U38-$AT$7)</f>
        <v>0</v>
      </c>
      <c r="AU20">
        <f>IF(Sheet1!V38=0,0,Sheet1!V38-$AU$7)</f>
        <v>0</v>
      </c>
      <c r="AV20">
        <f>IF(Sheet1!W38=0,0,Sheet1!W38-$AV$7)</f>
        <v>0</v>
      </c>
      <c r="AW20">
        <f>IF(Sheet1!X38=0,0,Sheet1!X38-$AW$7)</f>
        <v>0</v>
      </c>
      <c r="AX20">
        <f>IF(Sheet1!Y38=0,0,Sheet1!Y38-$AX$7)</f>
        <v>0</v>
      </c>
      <c r="AY20">
        <f>IF(Sheet1!Z38=0,0,Sheet1!Z38-$AY$7)</f>
        <v>0</v>
      </c>
      <c r="AZ20" s="127">
        <f>IF(Sheet1!B53=0,0,Sheet1!B53-$AZ$7)</f>
        <v>0</v>
      </c>
      <c r="BA20">
        <f>IF(Sheet1!C53=0,0,Sheet1!C53-$BA$7)</f>
        <v>0</v>
      </c>
      <c r="BB20">
        <f>IF(Sheet1!D53=0,0,Sheet1!D53-$BB$7)</f>
        <v>0</v>
      </c>
      <c r="BC20">
        <f>IF(Sheet1!E53=0,0,Sheet1!E53-$BC$7)</f>
        <v>0</v>
      </c>
      <c r="BD20">
        <f>IF(Sheet1!I53=0,0,Sheet1!I53-$BD$7)</f>
        <v>0</v>
      </c>
      <c r="BE20">
        <f>IF(Sheet1!G53=0,0,Sheet1!G53-$BE$7)</f>
        <v>0</v>
      </c>
      <c r="BF20">
        <f>IF(Sheet1!H53=0,0,Sheet1!H53-$BF$7)</f>
        <v>0</v>
      </c>
      <c r="BG20">
        <f>IF(Sheet1!I53=0,0,Sheet1!I53-$BG$7)</f>
        <v>0</v>
      </c>
      <c r="BH20">
        <f>IF(Sheet1!J53=0,0,Sheet1!J53-$BH$7)</f>
        <v>0</v>
      </c>
      <c r="BI20">
        <f>IF(Sheet1!K53=0,0,Sheet1!K53-$BI$7)</f>
        <v>0</v>
      </c>
      <c r="BJ20">
        <f>IF(Sheet1!L53=0,0,Sheet1!L53-$BJ$7)</f>
        <v>0</v>
      </c>
      <c r="BK20">
        <f>IF(Sheet1!M53=0,0,Sheet1!M53-$BK$7)</f>
        <v>0</v>
      </c>
      <c r="BL20">
        <f>IF(Sheet1!N53=0,0,Sheet1!N53-$BL$7)</f>
        <v>0</v>
      </c>
      <c r="BM20">
        <f>IF(Sheet1!O53=0,0,Sheet1!O53-$BM$7)</f>
        <v>0</v>
      </c>
      <c r="BN20">
        <f>IF(Sheet1!P53=0,0,Sheet1!P53-$BN$7)</f>
        <v>0</v>
      </c>
      <c r="BO20">
        <f>IF(Sheet1!Q53=0,0,Sheet1!Q53-$BO$7)</f>
        <v>0</v>
      </c>
      <c r="BP20">
        <f>IF(Sheet1!R53=0,0,Sheet1!R53-$BP$7)</f>
        <v>0</v>
      </c>
      <c r="BQ20">
        <f>IF(Sheet1!S53=0,0,Sheet1!S53-$BQ$7)</f>
        <v>0</v>
      </c>
      <c r="BR20">
        <f>IF(Sheet1!T53=0,0,Sheet1!T53-$BR$7)</f>
        <v>0</v>
      </c>
      <c r="BS20">
        <f>IF(Sheet1!U53=0,0,Sheet1!U53-$BS$7)</f>
        <v>0</v>
      </c>
      <c r="BT20">
        <f>IF(Sheet1!V53=0,0,Sheet1!V53-$BT$7)</f>
        <v>0</v>
      </c>
      <c r="BU20">
        <f>IF(Sheet1!W53=0,0,Sheet1!W53-$BU$7)</f>
        <v>0</v>
      </c>
      <c r="BV20">
        <f>IF(Sheet1!X53=0,0,Sheet1!X53-$BV$7)</f>
        <v>0</v>
      </c>
      <c r="BW20">
        <f>IF(Sheet1!Y53=0,0,Sheet1!Y53-$BW$7)</f>
        <v>0</v>
      </c>
      <c r="BX20">
        <f>IF(Sheet1!Z53=0,0,Sheet1!Z53-$BX$7)</f>
        <v>0</v>
      </c>
      <c r="BY20" s="127">
        <f>IF(Sheet1!B68=0,0,Sheet1!B68-$BY$7)</f>
        <v>0</v>
      </c>
      <c r="BZ20">
        <f>IF(Sheet1!C68=0,0,Sheet1!C68-$BZ$7)</f>
        <v>0</v>
      </c>
      <c r="CA20">
        <f>IF(Sheet1!D68=0,0,Sheet1!D68-$CA$7)</f>
        <v>0</v>
      </c>
      <c r="CB20">
        <f>IF(Sheet1!E68=0,0,Sheet1!E68-$CB$7)</f>
        <v>0</v>
      </c>
      <c r="CC20">
        <f>IF(Sheet1!I68=0,0,Sheet1!I68-$CC$7)</f>
        <v>0</v>
      </c>
      <c r="CD20">
        <f>IF(Sheet1!G68=0,0,Sheet1!G68-$CD$7)</f>
        <v>0</v>
      </c>
      <c r="CE20">
        <f>IF(Sheet1!H68=0,0,Sheet1!H68-$CE$7)</f>
        <v>0</v>
      </c>
      <c r="CF20">
        <f>IF(Sheet1!I68=0,0,Sheet1!I68-$CF$7)</f>
        <v>0</v>
      </c>
      <c r="CG20">
        <f>IF(Sheet1!J68=0,0,Sheet1!J68-$CG$7)</f>
        <v>0</v>
      </c>
      <c r="CH20">
        <f>IF(Sheet1!K68=0,0,Sheet1!K68-$CH$7)</f>
        <v>0</v>
      </c>
      <c r="CI20">
        <f>IF(Sheet1!L68=0,0,Sheet1!L68-$CI$7)</f>
        <v>0</v>
      </c>
      <c r="CJ20">
        <f>IF(Sheet1!M68=0,0,Sheet1!M68-$CJ$7)</f>
        <v>0</v>
      </c>
      <c r="CK20">
        <f>IF(Sheet1!N68=0,0,Sheet1!N68-$CK$7)</f>
        <v>0</v>
      </c>
      <c r="CL20">
        <f>IF(Sheet1!O68=0,0,Sheet1!O68-$CL$7)</f>
        <v>0</v>
      </c>
      <c r="CM20">
        <f>IF(Sheet1!P68=0,0,Sheet1!P68-$CM$7)</f>
        <v>0</v>
      </c>
      <c r="CN20">
        <f>IF(Sheet1!Q68=0,0,Sheet1!Q68-$CN$7)</f>
        <v>0</v>
      </c>
      <c r="CO20">
        <f>IF(Sheet1!R68=0,0,Sheet1!R68-$CO$7)</f>
        <v>0</v>
      </c>
      <c r="CP20">
        <f>IF(Sheet1!S68=0,0,Sheet1!S68-$CP$7)</f>
        <v>0</v>
      </c>
      <c r="CQ20">
        <f>IF(Sheet1!T68=0,0,Sheet1!T68-$CQ$7)</f>
        <v>0</v>
      </c>
      <c r="CR20">
        <f>IF(Sheet1!U68=0,0,Sheet1!U68-$CR$7)</f>
        <v>0</v>
      </c>
      <c r="CS20">
        <f>IF(Sheet1!V68=0,0,Sheet1!V68-$CS$7)</f>
        <v>0</v>
      </c>
      <c r="CT20">
        <f>IF(Sheet1!W68=0,0,Sheet1!W68-$CT$7)</f>
        <v>0</v>
      </c>
      <c r="CU20">
        <f>IF(Sheet1!X68=0,0,Sheet1!X68-$CU$7)</f>
        <v>0</v>
      </c>
      <c r="CV20">
        <f>IF(Sheet1!Y68=0,0,Sheet1!Y68-$CV$7)</f>
        <v>0</v>
      </c>
      <c r="CW20">
        <f>IF(Sheet1!Z68=0,0,Sheet1!Z68-$CW$7)</f>
        <v>0</v>
      </c>
      <c r="CX20" s="127">
        <f>IF(Sheet1!B83=0,0,Sheet1!B83-$CX$7)</f>
        <v>0</v>
      </c>
      <c r="CY20">
        <f>IF(Sheet1!C83=0,0,Sheet1!C83-$CY$7)</f>
        <v>0</v>
      </c>
      <c r="CZ20">
        <f>IF(Sheet1!D83=0,0,Sheet1!D83-$CZ$7)</f>
        <v>0</v>
      </c>
      <c r="DA20">
        <f>IF(Sheet1!E83=0,0,Sheet1!E83-$DA$7)</f>
        <v>0</v>
      </c>
      <c r="DB20">
        <f>IF(Sheet1!I83=0,0,Sheet1!I83-$DB$7)</f>
        <v>0</v>
      </c>
      <c r="DC20">
        <f>IF(Sheet1!G83=0,0,Sheet1!G83-$DC$7)</f>
        <v>0</v>
      </c>
      <c r="DD20">
        <f>IF(Sheet1!H83=0,0,Sheet1!H83-$DD$7)</f>
        <v>0</v>
      </c>
      <c r="DE20">
        <f>IF(Sheet1!I83=0,0,Sheet1!I83-$DE$7)</f>
        <v>0</v>
      </c>
      <c r="DF20">
        <f>IF(Sheet1!J83=0,0,Sheet1!J83-$DF$7)</f>
        <v>0</v>
      </c>
      <c r="DG20">
        <f>IF(Sheet1!K83=0,0,Sheet1!K83-$DG$7)</f>
        <v>0</v>
      </c>
      <c r="DH20">
        <f>IF(Sheet1!L83=0,0,Sheet1!L83-$DH$7)</f>
        <v>0</v>
      </c>
      <c r="DI20">
        <f>IF(Sheet1!M83=0,0,Sheet1!M83-$DI$7)</f>
        <v>0</v>
      </c>
      <c r="DJ20">
        <f>IF(Sheet1!N83=0,0,Sheet1!N83-$DJ$7)</f>
        <v>0</v>
      </c>
      <c r="DK20">
        <f>IF(Sheet1!O83=0,0,Sheet1!O83-$DK$7)</f>
        <v>0</v>
      </c>
      <c r="DL20">
        <f>IF(Sheet1!P83=0,0,Sheet1!P83-$DL$7)</f>
        <v>0</v>
      </c>
      <c r="DM20">
        <f>IF(Sheet1!Q83=0,0,Sheet1!Q83-$DM$7)</f>
        <v>0</v>
      </c>
      <c r="DN20">
        <f>IF(Sheet1!R83=0,0,Sheet1!R83-$DN$7)</f>
        <v>0</v>
      </c>
      <c r="DO20">
        <f>IF(Sheet1!S83=0,0,Sheet1!S83-$DO$7)</f>
        <v>0</v>
      </c>
      <c r="DP20">
        <f>IF(Sheet1!T83=0,0,Sheet1!T83-$DP$7)</f>
        <v>0</v>
      </c>
      <c r="DQ20">
        <f>IF(Sheet1!U83=0,0,Sheet1!U83-$DQ$7)</f>
        <v>0</v>
      </c>
      <c r="DR20">
        <f>IF(Sheet1!V83=0,0,Sheet1!V83-$DR$7)</f>
        <v>0</v>
      </c>
      <c r="DS20">
        <f>IF(Sheet1!W83=0,0,Sheet1!W83-$DS$7)</f>
        <v>0</v>
      </c>
      <c r="DT20">
        <f>IF(Sheet1!X83=0,0,Sheet1!X83-$DT$7)</f>
        <v>0</v>
      </c>
      <c r="DU20">
        <f>IF(Sheet1!Y83=0,0,Sheet1!Y83-$DU$7)</f>
        <v>0</v>
      </c>
      <c r="DV20">
        <f>IF(Sheet1!Z83=0,0,Sheet1!Z83-$DV$7)</f>
        <v>0</v>
      </c>
      <c r="DW20" s="113">
        <f>IF(Sheet1!B98=0,0,Sheet1!B98-$DW$7)</f>
        <v>0</v>
      </c>
      <c r="DX20">
        <f>IF(Sheet1!C98=0,0,Sheet1!C98-$DX$7)</f>
        <v>0</v>
      </c>
      <c r="DY20">
        <f>IF(Sheet1!D98=0,0,Sheet1!D98-$DY$7)</f>
        <v>0</v>
      </c>
      <c r="DZ20">
        <f>IF(Sheet1!E98=0,0,Sheet1!E98-$DZ$7)</f>
        <v>0</v>
      </c>
      <c r="EA20">
        <f>IF(Sheet1!F98=0,0,Sheet1!F98-$EA$7)</f>
        <v>0</v>
      </c>
      <c r="EB20">
        <f>IF(Sheet1!G98=0,0,Sheet1!G98-$EB$7)</f>
        <v>0</v>
      </c>
      <c r="EC20">
        <f>IF(Sheet1!H98=0,0,Sheet1!H98-$EC$7)</f>
        <v>0</v>
      </c>
      <c r="ED20">
        <f>IF(Sheet1!I98=0,0,Sheet1!I98-$ED$7)</f>
        <v>0</v>
      </c>
      <c r="EE20">
        <f>IF(Sheet1!J98=0,0,Sheet1!J98-$EE$7)</f>
        <v>0</v>
      </c>
      <c r="EF20">
        <f>IF(Sheet1!K98=0,0,Sheet1!K98-$EF$7)</f>
        <v>0</v>
      </c>
      <c r="EG20">
        <f>IF(Sheet1!L98=0,0,Sheet1!L98-$EG$7)</f>
        <v>0</v>
      </c>
      <c r="EH20">
        <f>IF(Sheet1!M98=0,0,Sheet1!M98-$EH$7)</f>
        <v>0</v>
      </c>
      <c r="EI20">
        <f>IF(Sheet1!N98=0,0,Sheet1!N98-$EI$7)</f>
        <v>0</v>
      </c>
      <c r="EJ20">
        <f>IF(Sheet1!O98=0,0,Sheet1!O98-$EJ$7)</f>
        <v>0</v>
      </c>
      <c r="EK20">
        <f>IF(Sheet1!P98=0,0,Sheet1!P98-$EK$7)</f>
        <v>0</v>
      </c>
      <c r="EL20">
        <f>IF(Sheet1!Q98=0,0,Sheet1!Q98-$EL$7)</f>
        <v>0</v>
      </c>
      <c r="EM20">
        <f>IF(Sheet1!R98=0,0,Sheet1!R98-$EM$7)</f>
        <v>0</v>
      </c>
      <c r="EN20">
        <f>IF(Sheet1!S98=0,0,Sheet1!S98-$EN$7)</f>
        <v>0</v>
      </c>
      <c r="EO20">
        <f>IF(Sheet1!T98=0,0,Sheet1!T98-$EO$7)</f>
        <v>0</v>
      </c>
      <c r="EP20">
        <f>IF(Sheet1!U98=0,0,Sheet1!U98-$EP$7)</f>
        <v>0</v>
      </c>
      <c r="EQ20">
        <f>IF(Sheet1!V98=0,0,Sheet1!V98-$EQ$7)</f>
        <v>0</v>
      </c>
      <c r="ER20">
        <f>IF(Sheet1!W98=0,0,Sheet1!W98-$ER$7)</f>
        <v>0</v>
      </c>
      <c r="ES20">
        <f>IF(Sheet1!X98=0,0,Sheet1!X98-$ES$7)</f>
        <v>0</v>
      </c>
      <c r="ET20">
        <f>IF(Sheet1!Y98=0,0,Sheet1!Y98-$ET$7)</f>
        <v>0</v>
      </c>
      <c r="EU20">
        <f>IF(Sheet1!Z98=0,0,Sheet1!Z98-$EU$7)</f>
        <v>0</v>
      </c>
    </row>
    <row r="21" spans="2:151" ht="13.5">
      <c r="B21">
        <f>IF(Sheet1!B24=0,0,Sheet1!B24-$B$7)</f>
        <v>-0.033333333333416704</v>
      </c>
      <c r="C21">
        <f>IF(Sheet1!C24=0,0,Sheet1!C24-$C$7)</f>
        <v>-0.6000000000000227</v>
      </c>
      <c r="D21">
        <f>IF(Sheet1!D24=0,0,Sheet1!D24-$D$7)</f>
        <v>0.2333333333332348</v>
      </c>
      <c r="E21">
        <f>IF(Sheet1!E24=0,0,Sheet1!E24-$E$7)</f>
        <v>0.8666666666666742</v>
      </c>
      <c r="F21">
        <f>IF(Sheet1!F24=0,0,Sheet1!F24-$F$7)</f>
        <v>0</v>
      </c>
      <c r="G21">
        <f>IF(Sheet1!G24=0,0,Sheet1!G24-$G$7)</f>
        <v>-0.6000000000000227</v>
      </c>
      <c r="H21">
        <f>IF(Sheet1!H24=0,0,Sheet1!H24-$H$7)</f>
        <v>2.1000000000000227</v>
      </c>
      <c r="I21">
        <f>IF(Sheet1!I24=0,0,Sheet1!I24-$I$7)</f>
        <v>-0.6666666666666288</v>
      </c>
      <c r="J21">
        <f>IF(Sheet1!J24=0,0,Sheet1!J24-$J$7)</f>
        <v>-2.1333333333334394</v>
      </c>
      <c r="K21">
        <f>IF(Sheet1!K24=0,0,Sheet1!K24-$K$7)</f>
        <v>0</v>
      </c>
      <c r="L21">
        <f>IF(Sheet1!L24=0,0,Sheet1!L24-$L$7)</f>
        <v>0.43333333333339397</v>
      </c>
      <c r="M21">
        <f>IF(Sheet1!M24=0,0,Sheet1!M24-$M$7)</f>
        <v>0.566666666666606</v>
      </c>
      <c r="N21">
        <f>IF(Sheet1!N24=0,0,Sheet1!N24-$N$7)</f>
        <v>0.20000000000004547</v>
      </c>
      <c r="O21">
        <f>IF(Sheet1!O24=0,0,Sheet1!O24-$O$7)</f>
        <v>-0.20000000000004547</v>
      </c>
      <c r="P21">
        <f>IF(Sheet1!P24=0,0,Sheet1!P24-$P$7)</f>
        <v>0</v>
      </c>
      <c r="Q21">
        <f>IF(Sheet1!Q24=0,0,Sheet1!Q24-$Q$7)</f>
        <v>-1.3333333333332575</v>
      </c>
      <c r="R21">
        <f>IF(Sheet1!R24=0,0,Sheet1!R24-$R$7)</f>
        <v>-0.7999999999999545</v>
      </c>
      <c r="S21">
        <f>IF(Sheet1!S24=0,0,Sheet1!S24-$S$7)</f>
        <v>-0.3000000000000682</v>
      </c>
      <c r="T21">
        <f>IF(Sheet1!T24=0,0,Sheet1!T24-$T$7)</f>
        <v>-1.3999999999999773</v>
      </c>
      <c r="U21">
        <f>IF(Sheet1!U24=0,0,Sheet1!U24-$U$7)</f>
        <v>0</v>
      </c>
      <c r="V21">
        <f>IF(Sheet1!V24=0,0,Sheet1!V24-$V$7)</f>
        <v>0</v>
      </c>
      <c r="W21">
        <f>IF(Sheet1!W24=0,0,Sheet1!W24-$W$7)</f>
        <v>0</v>
      </c>
      <c r="X21">
        <f>IF(Sheet1!X24=0,0,Sheet1!X24-$X$7)</f>
        <v>0</v>
      </c>
      <c r="Y21">
        <f>IF(Sheet1!Y24=0,0,Sheet1!Y24-$Y$7)</f>
        <v>0</v>
      </c>
      <c r="Z21">
        <f>IF(Sheet1!Z24=0,0,Sheet1!Z24-$Z$7)</f>
        <v>0</v>
      </c>
      <c r="AA21" s="127">
        <f>IF(Sheet1!B39=0,0,Sheet1!B39-$AA$7)</f>
        <v>0.6000000000000227</v>
      </c>
      <c r="AB21">
        <f>IF(Sheet1!C39=0,0,Sheet1!C39-$AB$7)</f>
        <v>-1.8333333333332575</v>
      </c>
      <c r="AC21">
        <f>IF(Sheet1!D39=0,0,Sheet1!D39-$AC$7)</f>
        <v>-0.5333333333334167</v>
      </c>
      <c r="AD21">
        <f>IF(Sheet1!E39=0,0,Sheet1!E39-$AD$7)</f>
        <v>0.2333333333333485</v>
      </c>
      <c r="AE21">
        <f>IF(Sheet1!F39=0,0,Sheet1!F39-$AE$7)</f>
        <v>0</v>
      </c>
      <c r="AF21">
        <f>IF(Sheet1!G39=0,0,Sheet1!G39-$AF$7)</f>
        <v>0.43333333333339397</v>
      </c>
      <c r="AG21">
        <f>IF(Sheet1!H39=0,0,Sheet1!H39-$AG$7)</f>
        <v>-0.7000000000000455</v>
      </c>
      <c r="AH21">
        <f>IF(Sheet1!I39=0,0,Sheet1!I39-$AH$7)</f>
        <v>0.8666666666666742</v>
      </c>
      <c r="AI21">
        <f>IF(Sheet1!J39=0,0,Sheet1!J39-$AI$7)</f>
        <v>-1.5</v>
      </c>
      <c r="AJ21">
        <f>IF(Sheet1!K39=0,0,Sheet1!K39-$AJ$7)</f>
        <v>0</v>
      </c>
      <c r="AK21">
        <f>IF(Sheet1!L39=0,0,Sheet1!L39-$AK$7)</f>
        <v>-0.09999999999990905</v>
      </c>
      <c r="AL21">
        <f>IF(Sheet1!M39=0,0,Sheet1!M39-$AL$7)</f>
        <v>1.7000000000000455</v>
      </c>
      <c r="AM21">
        <f>IF(Sheet1!N39=0,0,Sheet1!N39-$AM$7)</f>
        <v>0.36666666666667425</v>
      </c>
      <c r="AN21">
        <f>IF(Sheet1!O39=0,0,Sheet1!O39-$AN$7)</f>
        <v>1</v>
      </c>
      <c r="AO21">
        <f>IF(Sheet1!P39=0,0,Sheet1!P39-$AO$7)</f>
        <v>0</v>
      </c>
      <c r="AP21">
        <f>IF(Sheet1!Q39=0,0,Sheet1!Q39-$AP$7)</f>
        <v>-1.3333333333332575</v>
      </c>
      <c r="AQ21">
        <f>IF(Sheet1!R39=0,0,Sheet1!R39-$AQ$7)</f>
        <v>0.5666666666667197</v>
      </c>
      <c r="AR21">
        <f>IF(Sheet1!S39=0,0,Sheet1!S39-$AR$7)</f>
        <v>-0.9999999999998863</v>
      </c>
      <c r="AS21">
        <f>IF(Sheet1!T39=0,0,Sheet1!T39-$AS$7)</f>
        <v>-1.6333333333333258</v>
      </c>
      <c r="AT21">
        <f>IF(Sheet1!U39=0,0,Sheet1!U39-$AT$7)</f>
        <v>0</v>
      </c>
      <c r="AU21">
        <f>IF(Sheet1!V39=0,0,Sheet1!V39-$AU$7)</f>
        <v>0</v>
      </c>
      <c r="AV21">
        <f>IF(Sheet1!W39=0,0,Sheet1!W39-$AV$7)</f>
        <v>0</v>
      </c>
      <c r="AW21">
        <f>IF(Sheet1!X39=0,0,Sheet1!X39-$AW$7)</f>
        <v>0</v>
      </c>
      <c r="AX21">
        <f>IF(Sheet1!Y39=0,0,Sheet1!Y39-$AX$7)</f>
        <v>0</v>
      </c>
      <c r="AY21">
        <f>IF(Sheet1!Z39=0,0,Sheet1!Z39-$AY$7)</f>
        <v>0</v>
      </c>
      <c r="AZ21" s="127">
        <f>IF(Sheet1!B54=0,0,Sheet1!B54-$AZ$7)</f>
        <v>0</v>
      </c>
      <c r="BA21">
        <f>IF(Sheet1!C54=0,0,Sheet1!C54-$BA$7)</f>
        <v>0</v>
      </c>
      <c r="BB21">
        <f>IF(Sheet1!D54=0,0,Sheet1!D54-$BB$7)</f>
        <v>0</v>
      </c>
      <c r="BC21">
        <f>IF(Sheet1!E54=0,0,Sheet1!E54-$BC$7)</f>
        <v>0</v>
      </c>
      <c r="BD21">
        <f>IF(Sheet1!I54=0,0,Sheet1!I54-$BD$7)</f>
        <v>0</v>
      </c>
      <c r="BE21">
        <f>IF(Sheet1!G54=0,0,Sheet1!G54-$BE$7)</f>
        <v>0</v>
      </c>
      <c r="BF21">
        <f>IF(Sheet1!H54=0,0,Sheet1!H54-$BF$7)</f>
        <v>0</v>
      </c>
      <c r="BG21">
        <f>IF(Sheet1!I54=0,0,Sheet1!I54-$BG$7)</f>
        <v>0</v>
      </c>
      <c r="BH21">
        <f>IF(Sheet1!J54=0,0,Sheet1!J54-$BH$7)</f>
        <v>0</v>
      </c>
      <c r="BI21">
        <f>IF(Sheet1!K54=0,0,Sheet1!K54-$BI$7)</f>
        <v>0</v>
      </c>
      <c r="BJ21">
        <f>IF(Sheet1!L54=0,0,Sheet1!L54-$BJ$7)</f>
        <v>0</v>
      </c>
      <c r="BK21">
        <f>IF(Sheet1!M54=0,0,Sheet1!M54-$BK$7)</f>
        <v>0</v>
      </c>
      <c r="BL21">
        <f>IF(Sheet1!N54=0,0,Sheet1!N54-$BL$7)</f>
        <v>0</v>
      </c>
      <c r="BM21">
        <f>IF(Sheet1!O54=0,0,Sheet1!O54-$BM$7)</f>
        <v>0</v>
      </c>
      <c r="BN21">
        <f>IF(Sheet1!P54=0,0,Sheet1!P54-$BN$7)</f>
        <v>0</v>
      </c>
      <c r="BO21">
        <f>IF(Sheet1!Q54=0,0,Sheet1!Q54-$BO$7)</f>
        <v>0</v>
      </c>
      <c r="BP21">
        <f>IF(Sheet1!R54=0,0,Sheet1!R54-$BP$7)</f>
        <v>0</v>
      </c>
      <c r="BQ21">
        <f>IF(Sheet1!S54=0,0,Sheet1!S54-$BQ$7)</f>
        <v>0</v>
      </c>
      <c r="BR21">
        <f>IF(Sheet1!T54=0,0,Sheet1!T54-$BR$7)</f>
        <v>0</v>
      </c>
      <c r="BS21">
        <f>IF(Sheet1!U54=0,0,Sheet1!U54-$BS$7)</f>
        <v>0</v>
      </c>
      <c r="BT21">
        <f>IF(Sheet1!V54=0,0,Sheet1!V54-$BT$7)</f>
        <v>0</v>
      </c>
      <c r="BU21">
        <f>IF(Sheet1!W54=0,0,Sheet1!W54-$BU$7)</f>
        <v>0</v>
      </c>
      <c r="BV21">
        <f>IF(Sheet1!X54=0,0,Sheet1!X54-$BV$7)</f>
        <v>0</v>
      </c>
      <c r="BW21">
        <f>IF(Sheet1!Y54=0,0,Sheet1!Y54-$BW$7)</f>
        <v>0</v>
      </c>
      <c r="BX21">
        <f>IF(Sheet1!Z54=0,0,Sheet1!Z54-$BX$7)</f>
        <v>0</v>
      </c>
      <c r="BY21" s="127">
        <f>IF(Sheet1!B69=0,0,Sheet1!B69-$BY$7)</f>
        <v>0</v>
      </c>
      <c r="BZ21">
        <f>IF(Sheet1!C69=0,0,Sheet1!C69-$BZ$7)</f>
        <v>0</v>
      </c>
      <c r="CA21">
        <f>IF(Sheet1!D69=0,0,Sheet1!D69-$CA$7)</f>
        <v>0</v>
      </c>
      <c r="CB21">
        <f>IF(Sheet1!E69=0,0,Sheet1!E69-$CB$7)</f>
        <v>0</v>
      </c>
      <c r="CC21">
        <f>IF(Sheet1!I69=0,0,Sheet1!I69-$CC$7)</f>
        <v>0</v>
      </c>
      <c r="CD21">
        <f>IF(Sheet1!G69=0,0,Sheet1!G69-$CD$7)</f>
        <v>0</v>
      </c>
      <c r="CE21">
        <f>IF(Sheet1!H69=0,0,Sheet1!H69-$CE$7)</f>
        <v>0</v>
      </c>
      <c r="CF21">
        <f>IF(Sheet1!I69=0,0,Sheet1!I69-$CF$7)</f>
        <v>0</v>
      </c>
      <c r="CG21">
        <f>IF(Sheet1!J69=0,0,Sheet1!J69-$CG$7)</f>
        <v>0</v>
      </c>
      <c r="CH21">
        <f>IF(Sheet1!K69=0,0,Sheet1!K69-$CH$7)</f>
        <v>0</v>
      </c>
      <c r="CI21">
        <f>IF(Sheet1!L69=0,0,Sheet1!L69-$CI$7)</f>
        <v>0</v>
      </c>
      <c r="CJ21">
        <f>IF(Sheet1!M69=0,0,Sheet1!M69-$CJ$7)</f>
        <v>0</v>
      </c>
      <c r="CK21">
        <f>IF(Sheet1!N69=0,0,Sheet1!N69-$CK$7)</f>
        <v>0</v>
      </c>
      <c r="CL21">
        <f>IF(Sheet1!O69=0,0,Sheet1!O69-$CL$7)</f>
        <v>0</v>
      </c>
      <c r="CM21">
        <f>IF(Sheet1!P69=0,0,Sheet1!P69-$CM$7)</f>
        <v>0</v>
      </c>
      <c r="CN21">
        <f>IF(Sheet1!Q69=0,0,Sheet1!Q69-$CN$7)</f>
        <v>0</v>
      </c>
      <c r="CO21">
        <f>IF(Sheet1!R69=0,0,Sheet1!R69-$CO$7)</f>
        <v>0</v>
      </c>
      <c r="CP21">
        <f>IF(Sheet1!S69=0,0,Sheet1!S69-$CP$7)</f>
        <v>0</v>
      </c>
      <c r="CQ21">
        <f>IF(Sheet1!T69=0,0,Sheet1!T69-$CQ$7)</f>
        <v>0</v>
      </c>
      <c r="CR21">
        <f>IF(Sheet1!U69=0,0,Sheet1!U69-$CR$7)</f>
        <v>0</v>
      </c>
      <c r="CS21">
        <f>IF(Sheet1!V69=0,0,Sheet1!V69-$CS$7)</f>
        <v>0</v>
      </c>
      <c r="CT21">
        <f>IF(Sheet1!W69=0,0,Sheet1!W69-$CT$7)</f>
        <v>0</v>
      </c>
      <c r="CU21">
        <f>IF(Sheet1!X69=0,0,Sheet1!X69-$CU$7)</f>
        <v>0</v>
      </c>
      <c r="CV21">
        <f>IF(Sheet1!Y69=0,0,Sheet1!Y69-$CV$7)</f>
        <v>0</v>
      </c>
      <c r="CW21">
        <f>IF(Sheet1!Z69=0,0,Sheet1!Z69-$CW$7)</f>
        <v>0</v>
      </c>
      <c r="CX21" s="127">
        <f>IF(Sheet1!B84=0,0,Sheet1!B84-$CX$7)</f>
        <v>0</v>
      </c>
      <c r="CY21">
        <f>IF(Sheet1!C84=0,0,Sheet1!C84-$CY$7)</f>
        <v>0</v>
      </c>
      <c r="CZ21">
        <f>IF(Sheet1!D84=0,0,Sheet1!D84-$CZ$7)</f>
        <v>0</v>
      </c>
      <c r="DA21">
        <f>IF(Sheet1!E84=0,0,Sheet1!E84-$DA$7)</f>
        <v>0</v>
      </c>
      <c r="DB21">
        <f>IF(Sheet1!I84=0,0,Sheet1!I84-$DB$7)</f>
        <v>0</v>
      </c>
      <c r="DC21">
        <f>IF(Sheet1!G84=0,0,Sheet1!G84-$DC$7)</f>
        <v>0</v>
      </c>
      <c r="DD21">
        <f>IF(Sheet1!H84=0,0,Sheet1!H84-$DD$7)</f>
        <v>0</v>
      </c>
      <c r="DE21">
        <f>IF(Sheet1!I84=0,0,Sheet1!I84-$DE$7)</f>
        <v>0</v>
      </c>
      <c r="DF21">
        <f>IF(Sheet1!J84=0,0,Sheet1!J84-$DF$7)</f>
        <v>0</v>
      </c>
      <c r="DG21">
        <f>IF(Sheet1!K84=0,0,Sheet1!K84-$DG$7)</f>
        <v>0</v>
      </c>
      <c r="DH21">
        <f>IF(Sheet1!L84=0,0,Sheet1!L84-$DH$7)</f>
        <v>0</v>
      </c>
      <c r="DI21">
        <f>IF(Sheet1!M84=0,0,Sheet1!M84-$DI$7)</f>
        <v>0</v>
      </c>
      <c r="DJ21">
        <f>IF(Sheet1!N84=0,0,Sheet1!N84-$DJ$7)</f>
        <v>0</v>
      </c>
      <c r="DK21">
        <f>IF(Sheet1!O84=0,0,Sheet1!O84-$DK$7)</f>
        <v>0</v>
      </c>
      <c r="DL21">
        <f>IF(Sheet1!P84=0,0,Sheet1!P84-$DL$7)</f>
        <v>0</v>
      </c>
      <c r="DM21">
        <f>IF(Sheet1!Q84=0,0,Sheet1!Q84-$DM$7)</f>
        <v>0</v>
      </c>
      <c r="DN21">
        <f>IF(Sheet1!R84=0,0,Sheet1!R84-$DN$7)</f>
        <v>0</v>
      </c>
      <c r="DO21">
        <f>IF(Sheet1!S84=0,0,Sheet1!S84-$DO$7)</f>
        <v>0</v>
      </c>
      <c r="DP21">
        <f>IF(Sheet1!T84=0,0,Sheet1!T84-$DP$7)</f>
        <v>0</v>
      </c>
      <c r="DQ21">
        <f>IF(Sheet1!U84=0,0,Sheet1!U84-$DQ$7)</f>
        <v>0</v>
      </c>
      <c r="DR21">
        <f>IF(Sheet1!V84=0,0,Sheet1!V84-$DR$7)</f>
        <v>0</v>
      </c>
      <c r="DS21">
        <f>IF(Sheet1!W84=0,0,Sheet1!W84-$DS$7)</f>
        <v>0</v>
      </c>
      <c r="DT21">
        <f>IF(Sheet1!X84=0,0,Sheet1!X84-$DT$7)</f>
        <v>0</v>
      </c>
      <c r="DU21">
        <f>IF(Sheet1!Y84=0,0,Sheet1!Y84-$DU$7)</f>
        <v>0</v>
      </c>
      <c r="DV21">
        <f>IF(Sheet1!Z84=0,0,Sheet1!Z84-$DV$7)</f>
        <v>0</v>
      </c>
      <c r="DW21" s="113">
        <f>IF(Sheet1!B99=0,0,Sheet1!B99-$DW$7)</f>
        <v>0</v>
      </c>
      <c r="DX21">
        <f>IF(Sheet1!C99=0,0,Sheet1!C99-$DX$7)</f>
        <v>0</v>
      </c>
      <c r="DY21">
        <f>IF(Sheet1!D99=0,0,Sheet1!D99-$DY$7)</f>
        <v>0</v>
      </c>
      <c r="DZ21">
        <f>IF(Sheet1!E99=0,0,Sheet1!E99-$DZ$7)</f>
        <v>0</v>
      </c>
      <c r="EA21">
        <f>IF(Sheet1!F99=0,0,Sheet1!F99-$EA$7)</f>
        <v>0</v>
      </c>
      <c r="EB21">
        <f>IF(Sheet1!G99=0,0,Sheet1!G99-$EB$7)</f>
        <v>0</v>
      </c>
      <c r="EC21">
        <f>IF(Sheet1!H99=0,0,Sheet1!H99-$EC$7)</f>
        <v>0</v>
      </c>
      <c r="ED21">
        <f>IF(Sheet1!I99=0,0,Sheet1!I99-$ED$7)</f>
        <v>0</v>
      </c>
      <c r="EE21">
        <f>IF(Sheet1!J99=0,0,Sheet1!J99-$EE$7)</f>
        <v>0</v>
      </c>
      <c r="EF21">
        <f>IF(Sheet1!K99=0,0,Sheet1!K99-$EF$7)</f>
        <v>0</v>
      </c>
      <c r="EG21">
        <f>IF(Sheet1!L99=0,0,Sheet1!L99-$EG$7)</f>
        <v>0</v>
      </c>
      <c r="EH21">
        <f>IF(Sheet1!M99=0,0,Sheet1!M99-$EH$7)</f>
        <v>0</v>
      </c>
      <c r="EI21">
        <f>IF(Sheet1!N99=0,0,Sheet1!N99-$EI$7)</f>
        <v>0</v>
      </c>
      <c r="EJ21">
        <f>IF(Sheet1!O99=0,0,Sheet1!O99-$EJ$7)</f>
        <v>0</v>
      </c>
      <c r="EK21">
        <f>IF(Sheet1!P99=0,0,Sheet1!P99-$EK$7)</f>
        <v>0</v>
      </c>
      <c r="EL21">
        <f>IF(Sheet1!Q99=0,0,Sheet1!Q99-$EL$7)</f>
        <v>0</v>
      </c>
      <c r="EM21">
        <f>IF(Sheet1!R99=0,0,Sheet1!R99-$EM$7)</f>
        <v>0</v>
      </c>
      <c r="EN21">
        <f>IF(Sheet1!S99=0,0,Sheet1!S99-$EN$7)</f>
        <v>0</v>
      </c>
      <c r="EO21">
        <f>IF(Sheet1!T99=0,0,Sheet1!T99-$EO$7)</f>
        <v>0</v>
      </c>
      <c r="EP21">
        <f>IF(Sheet1!U99=0,0,Sheet1!U99-$EP$7)</f>
        <v>0</v>
      </c>
      <c r="EQ21">
        <f>IF(Sheet1!V99=0,0,Sheet1!V99-$EQ$7)</f>
        <v>0</v>
      </c>
      <c r="ER21">
        <f>IF(Sheet1!W99=0,0,Sheet1!W99-$ER$7)</f>
        <v>0</v>
      </c>
      <c r="ES21">
        <f>IF(Sheet1!X99=0,0,Sheet1!X99-$ES$7)</f>
        <v>0</v>
      </c>
      <c r="ET21">
        <f>IF(Sheet1!Y99=0,0,Sheet1!Y99-$ET$7)</f>
        <v>0</v>
      </c>
      <c r="EU21">
        <f>IF(Sheet1!Z99=0,0,Sheet1!Z99-$EU$7)</f>
        <v>0</v>
      </c>
    </row>
    <row r="22" spans="2:151" ht="13.5">
      <c r="B22">
        <f>IF(Sheet1!B25=0,0,Sheet1!B25-$B$7)</f>
        <v>2.1666666666666288</v>
      </c>
      <c r="C22">
        <f>IF(Sheet1!C25=0,0,Sheet1!C25-$C$7)</f>
        <v>0.20000000000004547</v>
      </c>
      <c r="D22">
        <f>IF(Sheet1!D25=0,0,Sheet1!D25-$D$7)</f>
        <v>-0.46666666666681067</v>
      </c>
      <c r="E22">
        <f>IF(Sheet1!E25=0,0,Sheet1!E25-$E$7)</f>
        <v>0.36666666666667425</v>
      </c>
      <c r="F22">
        <f>IF(Sheet1!F25=0,0,Sheet1!F25-$F$7)</f>
        <v>0</v>
      </c>
      <c r="G22">
        <f>IF(Sheet1!G25=0,0,Sheet1!G25-$G$7)</f>
        <v>0</v>
      </c>
      <c r="H22">
        <f>IF(Sheet1!H25=0,0,Sheet1!H25-$H$7)</f>
        <v>-1.2999999999999545</v>
      </c>
      <c r="I22">
        <f>IF(Sheet1!I25=0,0,Sheet1!I25-$I$7)</f>
        <v>-0.8666666666666742</v>
      </c>
      <c r="J22">
        <f>IF(Sheet1!J25=0,0,Sheet1!J25-$J$7)</f>
        <v>2.566666666666606</v>
      </c>
      <c r="K22">
        <f>IF(Sheet1!K25=0,0,Sheet1!K25-$K$7)</f>
        <v>0</v>
      </c>
      <c r="L22">
        <f>IF(Sheet1!L25=0,0,Sheet1!L25-$L$7)</f>
        <v>-1.3666666666666742</v>
      </c>
      <c r="M22">
        <f>IF(Sheet1!M25=0,0,Sheet1!M25-$M$7)</f>
        <v>-0.2333333333333485</v>
      </c>
      <c r="N22">
        <f>IF(Sheet1!N25=0,0,Sheet1!N25-$N$7)</f>
        <v>-0.6000000000000227</v>
      </c>
      <c r="O22">
        <f>IF(Sheet1!O25=0,0,Sheet1!O25-$O$7)</f>
        <v>1</v>
      </c>
      <c r="P22">
        <f>IF(Sheet1!P25=0,0,Sheet1!P25-$P$7)</f>
        <v>0</v>
      </c>
      <c r="Q22">
        <f>IF(Sheet1!Q25=0,0,Sheet1!Q25-$Q$7)</f>
        <v>0.2666666666667652</v>
      </c>
      <c r="R22">
        <f>IF(Sheet1!R25=0,0,Sheet1!R25-$R$7)</f>
        <v>0.39999999999997726</v>
      </c>
      <c r="S22">
        <f>IF(Sheet1!S25=0,0,Sheet1!S25-$S$7)</f>
        <v>-0.20000000000004547</v>
      </c>
      <c r="T22">
        <f>IF(Sheet1!T25=0,0,Sheet1!T25-$T$7)</f>
        <v>0.20000000000004547</v>
      </c>
      <c r="U22">
        <f>IF(Sheet1!U25=0,0,Sheet1!U25-$U$7)</f>
        <v>0</v>
      </c>
      <c r="V22">
        <f>IF(Sheet1!V25=0,0,Sheet1!V25-$V$7)</f>
        <v>0</v>
      </c>
      <c r="W22">
        <f>IF(Sheet1!W25=0,0,Sheet1!W25-$W$7)</f>
        <v>0</v>
      </c>
      <c r="X22">
        <f>IF(Sheet1!X25=0,0,Sheet1!X25-$X$7)</f>
        <v>0</v>
      </c>
      <c r="Y22">
        <f>IF(Sheet1!Y25=0,0,Sheet1!Y25-$Y$7)</f>
        <v>0</v>
      </c>
      <c r="Z22">
        <f>IF(Sheet1!Z25=0,0,Sheet1!Z25-$Z$7)</f>
        <v>0</v>
      </c>
      <c r="AA22" s="127">
        <f>IF(Sheet1!B40=0,0,Sheet1!B40-$AA$7)</f>
        <v>-1.2999999999999545</v>
      </c>
      <c r="AB22">
        <f>IF(Sheet1!C40=0,0,Sheet1!C40-$AB$7)</f>
        <v>-0.5333333333331893</v>
      </c>
      <c r="AC22">
        <f>IF(Sheet1!D40=0,0,Sheet1!D40-$AC$7)</f>
        <v>1.4666666666665833</v>
      </c>
      <c r="AD22">
        <f>IF(Sheet1!E40=0,0,Sheet1!E40-$AD$7)</f>
        <v>0.5333333333334167</v>
      </c>
      <c r="AE22">
        <f>IF(Sheet1!F40=0,0,Sheet1!F40-$AE$7)</f>
        <v>0</v>
      </c>
      <c r="AF22">
        <f>IF(Sheet1!G40=0,0,Sheet1!G40-$AF$7)</f>
        <v>0.33333333333337123</v>
      </c>
      <c r="AG22">
        <f>IF(Sheet1!H40=0,0,Sheet1!H40-$AG$7)</f>
        <v>1.7000000000000455</v>
      </c>
      <c r="AH22">
        <f>IF(Sheet1!I40=0,0,Sheet1!I40-$AH$7)</f>
        <v>1.066666666666606</v>
      </c>
      <c r="AI22">
        <f>IF(Sheet1!J40=0,0,Sheet1!J40-$AI$7)</f>
        <v>1.6000000000000227</v>
      </c>
      <c r="AJ22">
        <f>IF(Sheet1!K40=0,0,Sheet1!K40-$AJ$7)</f>
        <v>0</v>
      </c>
      <c r="AK22">
        <f>IF(Sheet1!L40=0,0,Sheet1!L40-$AK$7)</f>
        <v>0.20000000000004547</v>
      </c>
      <c r="AL22">
        <f>IF(Sheet1!M40=0,0,Sheet1!M40-$AL$7)</f>
        <v>-0.6000000000000227</v>
      </c>
      <c r="AM22">
        <f>IF(Sheet1!N40=0,0,Sheet1!N40-$AM$7)</f>
        <v>0.06666666666660603</v>
      </c>
      <c r="AN22">
        <f>IF(Sheet1!O40=0,0,Sheet1!O40-$AN$7)</f>
        <v>-0.5</v>
      </c>
      <c r="AO22">
        <f>IF(Sheet1!P40=0,0,Sheet1!P40-$AO$7)</f>
        <v>0</v>
      </c>
      <c r="AP22">
        <f>IF(Sheet1!Q40=0,0,Sheet1!Q40-$AP$7)</f>
        <v>1.1666666666667425</v>
      </c>
      <c r="AQ22">
        <f>IF(Sheet1!R40=0,0,Sheet1!R40-$AQ$7)</f>
        <v>0.46666666666681067</v>
      </c>
      <c r="AR22">
        <f>IF(Sheet1!S40=0,0,Sheet1!S40-$AR$7)</f>
        <v>-0.9999999999998863</v>
      </c>
      <c r="AS22">
        <f>IF(Sheet1!T40=0,0,Sheet1!T40-$AS$7)</f>
        <v>1.066666666666606</v>
      </c>
      <c r="AT22">
        <f>IF(Sheet1!U40=0,0,Sheet1!U40-$AT$7)</f>
        <v>0</v>
      </c>
      <c r="AU22">
        <f>IF(Sheet1!V40=0,0,Sheet1!V40-$AU$7)</f>
        <v>0</v>
      </c>
      <c r="AV22">
        <f>IF(Sheet1!W40=0,0,Sheet1!W40-$AV$7)</f>
        <v>0</v>
      </c>
      <c r="AW22">
        <f>IF(Sheet1!X40=0,0,Sheet1!X40-$AW$7)</f>
        <v>0</v>
      </c>
      <c r="AX22">
        <f>IF(Sheet1!Y40=0,0,Sheet1!Y40-$AX$7)</f>
        <v>0</v>
      </c>
      <c r="AY22">
        <f>IF(Sheet1!Z40=0,0,Sheet1!Z40-$AY$7)</f>
        <v>0</v>
      </c>
      <c r="AZ22" s="127">
        <f>IF(Sheet1!B55=0,0,Sheet1!B55-$AZ$7)</f>
        <v>0</v>
      </c>
      <c r="BA22">
        <f>IF(Sheet1!C55=0,0,Sheet1!C55-$BA$7)</f>
        <v>0</v>
      </c>
      <c r="BB22">
        <f>IF(Sheet1!D55=0,0,Sheet1!D55-$BB$7)</f>
        <v>0</v>
      </c>
      <c r="BC22">
        <f>IF(Sheet1!E55=0,0,Sheet1!E55-$BC$7)</f>
        <v>0</v>
      </c>
      <c r="BD22">
        <f>IF(Sheet1!I55=0,0,Sheet1!I55-$BD$7)</f>
        <v>0</v>
      </c>
      <c r="BE22">
        <f>IF(Sheet1!G55=0,0,Sheet1!G55-$BE$7)</f>
        <v>0</v>
      </c>
      <c r="BF22">
        <f>IF(Sheet1!H55=0,0,Sheet1!H55-$BF$7)</f>
        <v>0</v>
      </c>
      <c r="BG22">
        <f>IF(Sheet1!I55=0,0,Sheet1!I55-$BG$7)</f>
        <v>0</v>
      </c>
      <c r="BH22">
        <f>IF(Sheet1!J55=0,0,Sheet1!J55-$BH$7)</f>
        <v>0</v>
      </c>
      <c r="BI22">
        <f>IF(Sheet1!K55=0,0,Sheet1!K55-$BI$7)</f>
        <v>0</v>
      </c>
      <c r="BJ22">
        <f>IF(Sheet1!L55=0,0,Sheet1!L55-$BJ$7)</f>
        <v>0</v>
      </c>
      <c r="BK22">
        <f>IF(Sheet1!M55=0,0,Sheet1!M55-$BK$7)</f>
        <v>0</v>
      </c>
      <c r="BL22">
        <f>IF(Sheet1!N55=0,0,Sheet1!N55-$BL$7)</f>
        <v>0</v>
      </c>
      <c r="BM22">
        <f>IF(Sheet1!O55=0,0,Sheet1!O55-$BM$7)</f>
        <v>0</v>
      </c>
      <c r="BN22">
        <f>IF(Sheet1!P55=0,0,Sheet1!P55-$BN$7)</f>
        <v>0</v>
      </c>
      <c r="BO22">
        <f>IF(Sheet1!Q55=0,0,Sheet1!Q55-$BO$7)</f>
        <v>0</v>
      </c>
      <c r="BP22">
        <f>IF(Sheet1!R55=0,0,Sheet1!R55-$BP$7)</f>
        <v>0</v>
      </c>
      <c r="BQ22">
        <f>IF(Sheet1!S55=0,0,Sheet1!S55-$BQ$7)</f>
        <v>0</v>
      </c>
      <c r="BR22">
        <f>IF(Sheet1!T55=0,0,Sheet1!T55-$BR$7)</f>
        <v>0</v>
      </c>
      <c r="BS22">
        <f>IF(Sheet1!U55=0,0,Sheet1!U55-$BS$7)</f>
        <v>0</v>
      </c>
      <c r="BT22">
        <f>IF(Sheet1!V55=0,0,Sheet1!V55-$BT$7)</f>
        <v>0</v>
      </c>
      <c r="BU22">
        <f>IF(Sheet1!W55=0,0,Sheet1!W55-$BU$7)</f>
        <v>0</v>
      </c>
      <c r="BV22">
        <f>IF(Sheet1!X55=0,0,Sheet1!X55-$BV$7)</f>
        <v>0</v>
      </c>
      <c r="BW22">
        <f>IF(Sheet1!Y55=0,0,Sheet1!Y55-$BW$7)</f>
        <v>0</v>
      </c>
      <c r="BX22">
        <f>IF(Sheet1!Z55=0,0,Sheet1!Z55-$BX$7)</f>
        <v>0</v>
      </c>
      <c r="BY22" s="127">
        <f>IF(Sheet1!B70=0,0,Sheet1!B70-$BY$7)</f>
        <v>0</v>
      </c>
      <c r="BZ22">
        <f>IF(Sheet1!C70=0,0,Sheet1!C70-$BZ$7)</f>
        <v>0</v>
      </c>
      <c r="CA22">
        <f>IF(Sheet1!D70=0,0,Sheet1!D70-$CA$7)</f>
        <v>0</v>
      </c>
      <c r="CB22">
        <f>IF(Sheet1!E70=0,0,Sheet1!E70-$CB$7)</f>
        <v>0</v>
      </c>
      <c r="CC22">
        <f>IF(Sheet1!I70=0,0,Sheet1!I70-$CC$7)</f>
        <v>0</v>
      </c>
      <c r="CD22">
        <f>IF(Sheet1!G70=0,0,Sheet1!G70-$CD$7)</f>
        <v>0</v>
      </c>
      <c r="CE22">
        <f>IF(Sheet1!H70=0,0,Sheet1!H70-$CE$7)</f>
        <v>0</v>
      </c>
      <c r="CF22">
        <f>IF(Sheet1!I70=0,0,Sheet1!I70-$CF$7)</f>
        <v>0</v>
      </c>
      <c r="CG22">
        <f>IF(Sheet1!J70=0,0,Sheet1!J70-$CG$7)</f>
        <v>0</v>
      </c>
      <c r="CH22">
        <f>IF(Sheet1!K70=0,0,Sheet1!K70-$CH$7)</f>
        <v>0</v>
      </c>
      <c r="CI22">
        <f>IF(Sheet1!L70=0,0,Sheet1!L70-$CI$7)</f>
        <v>0</v>
      </c>
      <c r="CJ22">
        <f>IF(Sheet1!M70=0,0,Sheet1!M70-$CJ$7)</f>
        <v>0</v>
      </c>
      <c r="CK22">
        <f>IF(Sheet1!N70=0,0,Sheet1!N70-$CK$7)</f>
        <v>0</v>
      </c>
      <c r="CL22">
        <f>IF(Sheet1!O70=0,0,Sheet1!O70-$CL$7)</f>
        <v>0</v>
      </c>
      <c r="CM22">
        <f>IF(Sheet1!P70=0,0,Sheet1!P70-$CM$7)</f>
        <v>0</v>
      </c>
      <c r="CN22">
        <f>IF(Sheet1!Q70=0,0,Sheet1!Q70-$CN$7)</f>
        <v>0</v>
      </c>
      <c r="CO22">
        <f>IF(Sheet1!R70=0,0,Sheet1!R70-$CO$7)</f>
        <v>0</v>
      </c>
      <c r="CP22">
        <f>IF(Sheet1!S70=0,0,Sheet1!S70-$CP$7)</f>
        <v>0</v>
      </c>
      <c r="CQ22">
        <f>IF(Sheet1!T70=0,0,Sheet1!T70-$CQ$7)</f>
        <v>0</v>
      </c>
      <c r="CR22">
        <f>IF(Sheet1!U70=0,0,Sheet1!U70-$CR$7)</f>
        <v>0</v>
      </c>
      <c r="CS22">
        <f>IF(Sheet1!V70=0,0,Sheet1!V70-$CS$7)</f>
        <v>0</v>
      </c>
      <c r="CT22">
        <f>IF(Sheet1!W70=0,0,Sheet1!W70-$CT$7)</f>
        <v>0</v>
      </c>
      <c r="CU22">
        <f>IF(Sheet1!X70=0,0,Sheet1!X70-$CU$7)</f>
        <v>0</v>
      </c>
      <c r="CV22">
        <f>IF(Sheet1!Y70=0,0,Sheet1!Y70-$CV$7)</f>
        <v>0</v>
      </c>
      <c r="CW22">
        <f>IF(Sheet1!Z70=0,0,Sheet1!Z70-$CW$7)</f>
        <v>0</v>
      </c>
      <c r="CX22" s="127">
        <f>IF(Sheet1!B85=0,0,Sheet1!B85-$CX$7)</f>
        <v>0</v>
      </c>
      <c r="CY22">
        <f>IF(Sheet1!C85=0,0,Sheet1!C85-$CY$7)</f>
        <v>0</v>
      </c>
      <c r="CZ22">
        <f>IF(Sheet1!D85=0,0,Sheet1!D85-$CZ$7)</f>
        <v>0</v>
      </c>
      <c r="DA22">
        <f>IF(Sheet1!E85=0,0,Sheet1!E85-$DA$7)</f>
        <v>0</v>
      </c>
      <c r="DB22">
        <f>IF(Sheet1!I85=0,0,Sheet1!I85-$DB$7)</f>
        <v>0</v>
      </c>
      <c r="DC22">
        <f>IF(Sheet1!G85=0,0,Sheet1!G85-$DC$7)</f>
        <v>0</v>
      </c>
      <c r="DD22">
        <f>IF(Sheet1!H85=0,0,Sheet1!H85-$DD$7)</f>
        <v>0</v>
      </c>
      <c r="DE22">
        <f>IF(Sheet1!I85=0,0,Sheet1!I85-$DE$7)</f>
        <v>0</v>
      </c>
      <c r="DF22">
        <f>IF(Sheet1!J85=0,0,Sheet1!J85-$DF$7)</f>
        <v>0</v>
      </c>
      <c r="DG22">
        <f>IF(Sheet1!K85=0,0,Sheet1!K85-$DG$7)</f>
        <v>0</v>
      </c>
      <c r="DH22">
        <f>IF(Sheet1!L85=0,0,Sheet1!L85-$DH$7)</f>
        <v>0</v>
      </c>
      <c r="DI22">
        <f>IF(Sheet1!M85=0,0,Sheet1!M85-$DI$7)</f>
        <v>0</v>
      </c>
      <c r="DJ22">
        <f>IF(Sheet1!N85=0,0,Sheet1!N85-$DJ$7)</f>
        <v>0</v>
      </c>
      <c r="DK22">
        <f>IF(Sheet1!O85=0,0,Sheet1!O85-$DK$7)</f>
        <v>0</v>
      </c>
      <c r="DL22">
        <f>IF(Sheet1!P85=0,0,Sheet1!P85-$DL$7)</f>
        <v>0</v>
      </c>
      <c r="DM22">
        <f>IF(Sheet1!Q85=0,0,Sheet1!Q85-$DM$7)</f>
        <v>0</v>
      </c>
      <c r="DN22">
        <f>IF(Sheet1!R85=0,0,Sheet1!R85-$DN$7)</f>
        <v>0</v>
      </c>
      <c r="DO22">
        <f>IF(Sheet1!S85=0,0,Sheet1!S85-$DO$7)</f>
        <v>0</v>
      </c>
      <c r="DP22">
        <f>IF(Sheet1!T85=0,0,Sheet1!T85-$DP$7)</f>
        <v>0</v>
      </c>
      <c r="DQ22">
        <f>IF(Sheet1!U85=0,0,Sheet1!U85-$DQ$7)</f>
        <v>0</v>
      </c>
      <c r="DR22">
        <f>IF(Sheet1!V85=0,0,Sheet1!V85-$DR$7)</f>
        <v>0</v>
      </c>
      <c r="DS22">
        <f>IF(Sheet1!W85=0,0,Sheet1!W85-$DS$7)</f>
        <v>0</v>
      </c>
      <c r="DT22">
        <f>IF(Sheet1!X85=0,0,Sheet1!X85-$DT$7)</f>
        <v>0</v>
      </c>
      <c r="DU22">
        <f>IF(Sheet1!Y85=0,0,Sheet1!Y85-$DU$7)</f>
        <v>0</v>
      </c>
      <c r="DV22">
        <f>IF(Sheet1!Z85=0,0,Sheet1!Z85-$DV$7)</f>
        <v>0</v>
      </c>
      <c r="DW22" s="113">
        <f>IF(Sheet1!B100=0,0,Sheet1!B100-$DW$7)</f>
        <v>0</v>
      </c>
      <c r="DX22">
        <f>IF(Sheet1!C100=0,0,Sheet1!C100-$DX$7)</f>
        <v>0</v>
      </c>
      <c r="DY22">
        <f>IF(Sheet1!D100=0,0,Sheet1!D100-$DY$7)</f>
        <v>0</v>
      </c>
      <c r="DZ22">
        <f>IF(Sheet1!E100=0,0,Sheet1!E100-$DZ$7)</f>
        <v>0</v>
      </c>
      <c r="EA22">
        <f>IF(Sheet1!F100=0,0,Sheet1!F100-$EA$7)</f>
        <v>0</v>
      </c>
      <c r="EB22">
        <f>IF(Sheet1!G100=0,0,Sheet1!G100-$EB$7)</f>
        <v>0</v>
      </c>
      <c r="EC22">
        <f>IF(Sheet1!H100=0,0,Sheet1!H100-$EC$7)</f>
        <v>0</v>
      </c>
      <c r="ED22">
        <f>IF(Sheet1!I100=0,0,Sheet1!I100-$ED$7)</f>
        <v>0</v>
      </c>
      <c r="EE22">
        <f>IF(Sheet1!J100=0,0,Sheet1!J100-$EE$7)</f>
        <v>0</v>
      </c>
      <c r="EF22">
        <f>IF(Sheet1!K100=0,0,Sheet1!K100-$EF$7)</f>
        <v>0</v>
      </c>
      <c r="EG22">
        <f>IF(Sheet1!L100=0,0,Sheet1!L100-$EG$7)</f>
        <v>0</v>
      </c>
      <c r="EH22">
        <f>IF(Sheet1!M100=0,0,Sheet1!M100-$EH$7)</f>
        <v>0</v>
      </c>
      <c r="EI22">
        <f>IF(Sheet1!N100=0,0,Sheet1!N100-$EI$7)</f>
        <v>0</v>
      </c>
      <c r="EJ22">
        <f>IF(Sheet1!O100=0,0,Sheet1!O100-$EJ$7)</f>
        <v>0</v>
      </c>
      <c r="EK22">
        <f>IF(Sheet1!P100=0,0,Sheet1!P100-$EK$7)</f>
        <v>0</v>
      </c>
      <c r="EL22">
        <f>IF(Sheet1!Q100=0,0,Sheet1!Q100-$EL$7)</f>
        <v>0</v>
      </c>
      <c r="EM22">
        <f>IF(Sheet1!R100=0,0,Sheet1!R100-$EM$7)</f>
        <v>0</v>
      </c>
      <c r="EN22">
        <f>IF(Sheet1!S100=0,0,Sheet1!S100-$EN$7)</f>
        <v>0</v>
      </c>
      <c r="EO22">
        <f>IF(Sheet1!T100=0,0,Sheet1!T100-$EO$7)</f>
        <v>0</v>
      </c>
      <c r="EP22">
        <f>IF(Sheet1!U100=0,0,Sheet1!U100-$EP$7)</f>
        <v>0</v>
      </c>
      <c r="EQ22">
        <f>IF(Sheet1!V100=0,0,Sheet1!V100-$EQ$7)</f>
        <v>0</v>
      </c>
      <c r="ER22">
        <f>IF(Sheet1!W100=0,0,Sheet1!W100-$ER$7)</f>
        <v>0</v>
      </c>
      <c r="ES22">
        <f>IF(Sheet1!X100=0,0,Sheet1!X100-$ES$7)</f>
        <v>0</v>
      </c>
      <c r="ET22">
        <f>IF(Sheet1!Y100=0,0,Sheet1!Y100-$ET$7)</f>
        <v>0</v>
      </c>
      <c r="EU22">
        <f>IF(Sheet1!Z100=0,0,Sheet1!Z100-$EU$7)</f>
        <v>0</v>
      </c>
    </row>
    <row r="23" spans="2:151" ht="13.5">
      <c r="B23">
        <f>IF(Sheet1!B26=0,0,Sheet1!B26-$B$7)</f>
        <v>0</v>
      </c>
      <c r="C23">
        <f>IF(Sheet1!C26=0,0,Sheet1!C26-$C$7)</f>
        <v>0</v>
      </c>
      <c r="D23">
        <f>IF(Sheet1!D26=0,0,Sheet1!D26-$D$7)</f>
        <v>0</v>
      </c>
      <c r="E23">
        <f>IF(Sheet1!E26=0,0,Sheet1!E26-$E$7)</f>
        <v>0</v>
      </c>
      <c r="F23">
        <f>IF(Sheet1!F26=0,0,Sheet1!F26-$F$7)</f>
        <v>0</v>
      </c>
      <c r="G23">
        <f>IF(Sheet1!G26=0,0,Sheet1!G26-$G$7)</f>
        <v>0</v>
      </c>
      <c r="H23">
        <f>IF(Sheet1!H26=0,0,Sheet1!H26-$H$7)</f>
        <v>0</v>
      </c>
      <c r="I23">
        <f>IF(Sheet1!I26=0,0,Sheet1!I26-$I$7)</f>
        <v>0</v>
      </c>
      <c r="J23">
        <f>IF(Sheet1!J26=0,0,Sheet1!J26-$J$7)</f>
        <v>0</v>
      </c>
      <c r="K23">
        <f>IF(Sheet1!K26=0,0,Sheet1!K26-$K$7)</f>
        <v>0</v>
      </c>
      <c r="L23">
        <f>IF(Sheet1!L26=0,0,Sheet1!L26-$L$7)</f>
        <v>0</v>
      </c>
      <c r="M23">
        <f>IF(Sheet1!M26=0,0,Sheet1!M26-$M$7)</f>
        <v>0</v>
      </c>
      <c r="N23">
        <f>IF(Sheet1!N26=0,0,Sheet1!N26-$N$7)</f>
        <v>0</v>
      </c>
      <c r="O23">
        <f>IF(Sheet1!O26=0,0,Sheet1!O26-$O$7)</f>
        <v>0</v>
      </c>
      <c r="P23">
        <f>IF(Sheet1!P26=0,0,Sheet1!P26-$P$7)</f>
        <v>0</v>
      </c>
      <c r="Q23">
        <f>IF(Sheet1!Q26=0,0,Sheet1!Q26-$Q$7)</f>
        <v>0</v>
      </c>
      <c r="R23">
        <f>IF(Sheet1!R26=0,0,Sheet1!R26-$R$7)</f>
        <v>0</v>
      </c>
      <c r="S23">
        <f>IF(Sheet1!S26=0,0,Sheet1!S26-$S$7)</f>
        <v>0</v>
      </c>
      <c r="T23">
        <f>IF(Sheet1!T26=0,0,Sheet1!T26-$T$7)</f>
        <v>0</v>
      </c>
      <c r="U23">
        <f>IF(Sheet1!U26=0,0,Sheet1!U26-$U$7)</f>
        <v>0</v>
      </c>
      <c r="V23">
        <f>IF(Sheet1!V26=0,0,Sheet1!V26-$V$7)</f>
        <v>0</v>
      </c>
      <c r="W23">
        <f>IF(Sheet1!W26=0,0,Sheet1!W26-$W$7)</f>
        <v>0</v>
      </c>
      <c r="X23">
        <f>IF(Sheet1!X26=0,0,Sheet1!X26-$X$7)</f>
        <v>0</v>
      </c>
      <c r="Y23">
        <f>IF(Sheet1!Y26=0,0,Sheet1!Y26-$Y$7)</f>
        <v>0</v>
      </c>
      <c r="Z23">
        <f>IF(Sheet1!Z26=0,0,Sheet1!Z26-$Z$7)</f>
        <v>0</v>
      </c>
      <c r="AA23" s="127">
        <f>IF(Sheet1!B41=0,0,Sheet1!B41-$AA$7)</f>
        <v>0</v>
      </c>
      <c r="AB23">
        <f>IF(Sheet1!C41=0,0,Sheet1!C41-$AB$7)</f>
        <v>0</v>
      </c>
      <c r="AC23">
        <f>IF(Sheet1!D41=0,0,Sheet1!D41-$AC$7)</f>
        <v>0</v>
      </c>
      <c r="AD23">
        <f>IF(Sheet1!E41=0,0,Sheet1!E41-$AD$7)</f>
        <v>0</v>
      </c>
      <c r="AE23">
        <f>IF(Sheet1!F41=0,0,Sheet1!F41-$AE$7)</f>
        <v>0</v>
      </c>
      <c r="AF23">
        <f>IF(Sheet1!G41=0,0,Sheet1!G41-$AF$7)</f>
        <v>0</v>
      </c>
      <c r="AG23">
        <f>IF(Sheet1!H41=0,0,Sheet1!H41-$AG$7)</f>
        <v>0</v>
      </c>
      <c r="AH23">
        <f>IF(Sheet1!I41=0,0,Sheet1!I41-$AH$7)</f>
        <v>0</v>
      </c>
      <c r="AI23">
        <f>IF(Sheet1!J41=0,0,Sheet1!J41-$AI$7)</f>
        <v>0</v>
      </c>
      <c r="AJ23">
        <f>IF(Sheet1!K41=0,0,Sheet1!K41-$AJ$7)</f>
        <v>0</v>
      </c>
      <c r="AK23">
        <f>IF(Sheet1!L41=0,0,Sheet1!L41-$AK$7)</f>
        <v>0</v>
      </c>
      <c r="AL23">
        <f>IF(Sheet1!M41=0,0,Sheet1!M41-$AL$7)</f>
        <v>0</v>
      </c>
      <c r="AM23">
        <f>IF(Sheet1!N41=0,0,Sheet1!N41-$AM$7)</f>
        <v>0</v>
      </c>
      <c r="AN23">
        <f>IF(Sheet1!O41=0,0,Sheet1!O41-$AN$7)</f>
        <v>0</v>
      </c>
      <c r="AO23">
        <f>IF(Sheet1!P41=0,0,Sheet1!P41-$AO$7)</f>
        <v>0</v>
      </c>
      <c r="AP23">
        <f>IF(Sheet1!Q41=0,0,Sheet1!Q41-$AP$7)</f>
        <v>0</v>
      </c>
      <c r="AQ23">
        <f>IF(Sheet1!R41=0,0,Sheet1!R41-$AQ$7)</f>
        <v>0</v>
      </c>
      <c r="AR23">
        <f>IF(Sheet1!S41=0,0,Sheet1!S41-$AR$7)</f>
        <v>0</v>
      </c>
      <c r="AS23">
        <f>IF(Sheet1!T41=0,0,Sheet1!T41-$AS$7)</f>
        <v>0</v>
      </c>
      <c r="AT23">
        <f>IF(Sheet1!U41=0,0,Sheet1!U41-$AT$7)</f>
        <v>0</v>
      </c>
      <c r="AU23">
        <f>IF(Sheet1!V41=0,0,Sheet1!V41-$AU$7)</f>
        <v>0</v>
      </c>
      <c r="AV23">
        <f>IF(Sheet1!W41=0,0,Sheet1!W41-$AV$7)</f>
        <v>0</v>
      </c>
      <c r="AW23">
        <f>IF(Sheet1!X41=0,0,Sheet1!X41-$AW$7)</f>
        <v>0</v>
      </c>
      <c r="AX23">
        <f>IF(Sheet1!Y41=0,0,Sheet1!Y41-$AX$7)</f>
        <v>0</v>
      </c>
      <c r="AY23">
        <f>IF(Sheet1!Z41=0,0,Sheet1!Z41-$AY$7)</f>
        <v>0</v>
      </c>
      <c r="AZ23" s="127">
        <f>IF(Sheet1!B56=0,0,Sheet1!B56-$AZ$7)</f>
        <v>0</v>
      </c>
      <c r="BA23">
        <f>IF(Sheet1!C56=0,0,Sheet1!C56-$BA$7)</f>
        <v>0</v>
      </c>
      <c r="BB23">
        <f>IF(Sheet1!D56=0,0,Sheet1!D56-$BB$7)</f>
        <v>0</v>
      </c>
      <c r="BC23">
        <f>IF(Sheet1!E56=0,0,Sheet1!E56-$BC$7)</f>
        <v>0</v>
      </c>
      <c r="BD23">
        <f>IF(Sheet1!I56=0,0,Sheet1!I56-$BD$7)</f>
        <v>0</v>
      </c>
      <c r="BE23">
        <f>IF(Sheet1!G56=0,0,Sheet1!G56-$BE$7)</f>
        <v>0</v>
      </c>
      <c r="BF23">
        <f>IF(Sheet1!H56=0,0,Sheet1!H56-$BF$7)</f>
        <v>0</v>
      </c>
      <c r="BG23">
        <f>IF(Sheet1!I56=0,0,Sheet1!I56-$BG$7)</f>
        <v>0</v>
      </c>
      <c r="BH23">
        <f>IF(Sheet1!J56=0,0,Sheet1!J56-$BH$7)</f>
        <v>0</v>
      </c>
      <c r="BI23">
        <f>IF(Sheet1!K56=0,0,Sheet1!K56-$BI$7)</f>
        <v>0</v>
      </c>
      <c r="BJ23">
        <f>IF(Sheet1!L56=0,0,Sheet1!L56-$BJ$7)</f>
        <v>0</v>
      </c>
      <c r="BK23">
        <f>IF(Sheet1!M56=0,0,Sheet1!M56-$BK$7)</f>
        <v>0</v>
      </c>
      <c r="BL23">
        <f>IF(Sheet1!N56=0,0,Sheet1!N56-$BL$7)</f>
        <v>0</v>
      </c>
      <c r="BM23">
        <f>IF(Sheet1!O56=0,0,Sheet1!O56-$BM$7)</f>
        <v>0</v>
      </c>
      <c r="BN23">
        <f>IF(Sheet1!P56=0,0,Sheet1!P56-$BN$7)</f>
        <v>0</v>
      </c>
      <c r="BO23">
        <f>IF(Sheet1!Q56=0,0,Sheet1!Q56-$BO$7)</f>
        <v>0</v>
      </c>
      <c r="BP23">
        <f>IF(Sheet1!R56=0,0,Sheet1!R56-$BP$7)</f>
        <v>0</v>
      </c>
      <c r="BQ23">
        <f>IF(Sheet1!S56=0,0,Sheet1!S56-$BQ$7)</f>
        <v>0</v>
      </c>
      <c r="BR23">
        <f>IF(Sheet1!T56=0,0,Sheet1!T56-$BR$7)</f>
        <v>0</v>
      </c>
      <c r="BS23">
        <f>IF(Sheet1!U56=0,0,Sheet1!U56-$BS$7)</f>
        <v>0</v>
      </c>
      <c r="BT23">
        <f>IF(Sheet1!V56=0,0,Sheet1!V56-$BT$7)</f>
        <v>0</v>
      </c>
      <c r="BU23">
        <f>IF(Sheet1!W56=0,0,Sheet1!W56-$BU$7)</f>
        <v>0</v>
      </c>
      <c r="BV23">
        <f>IF(Sheet1!X56=0,0,Sheet1!X56-$BV$7)</f>
        <v>0</v>
      </c>
      <c r="BW23">
        <f>IF(Sheet1!Y56=0,0,Sheet1!Y56-$BW$7)</f>
        <v>0</v>
      </c>
      <c r="BX23">
        <f>IF(Sheet1!Z56=0,0,Sheet1!Z56-$BX$7)</f>
        <v>0</v>
      </c>
      <c r="BY23" s="127">
        <f>IF(Sheet1!B71=0,0,Sheet1!B71-$BY$7)</f>
        <v>0</v>
      </c>
      <c r="BZ23">
        <f>IF(Sheet1!C71=0,0,Sheet1!C71-$BZ$7)</f>
        <v>0</v>
      </c>
      <c r="CA23">
        <f>IF(Sheet1!D71=0,0,Sheet1!D71-$CA$7)</f>
        <v>0</v>
      </c>
      <c r="CB23">
        <f>IF(Sheet1!E71=0,0,Sheet1!E71-$CB$7)</f>
        <v>0</v>
      </c>
      <c r="CC23">
        <f>IF(Sheet1!I71=0,0,Sheet1!I71-$CC$7)</f>
        <v>0</v>
      </c>
      <c r="CD23">
        <f>IF(Sheet1!G71=0,0,Sheet1!G71-$CD$7)</f>
        <v>0</v>
      </c>
      <c r="CE23">
        <f>IF(Sheet1!H71=0,0,Sheet1!H71-$CE$7)</f>
        <v>0</v>
      </c>
      <c r="CF23">
        <f>IF(Sheet1!I71=0,0,Sheet1!I71-$CF$7)</f>
        <v>0</v>
      </c>
      <c r="CG23">
        <f>IF(Sheet1!J71=0,0,Sheet1!J71-$CG$7)</f>
        <v>0</v>
      </c>
      <c r="CH23">
        <f>IF(Sheet1!K71=0,0,Sheet1!K71-$CH$7)</f>
        <v>0</v>
      </c>
      <c r="CI23">
        <f>IF(Sheet1!L71=0,0,Sheet1!L71-$CI$7)</f>
        <v>0</v>
      </c>
      <c r="CJ23">
        <f>IF(Sheet1!M71=0,0,Sheet1!M71-$CJ$7)</f>
        <v>0</v>
      </c>
      <c r="CK23">
        <f>IF(Sheet1!N71=0,0,Sheet1!N71-$CK$7)</f>
        <v>0</v>
      </c>
      <c r="CL23">
        <f>IF(Sheet1!O71=0,0,Sheet1!O71-$CL$7)</f>
        <v>0</v>
      </c>
      <c r="CM23">
        <f>IF(Sheet1!P71=0,0,Sheet1!P71-$CM$7)</f>
        <v>0</v>
      </c>
      <c r="CN23">
        <f>IF(Sheet1!Q71=0,0,Sheet1!Q71-$CN$7)</f>
        <v>0</v>
      </c>
      <c r="CO23">
        <f>IF(Sheet1!R71=0,0,Sheet1!R71-$CO$7)</f>
        <v>0</v>
      </c>
      <c r="CP23">
        <f>IF(Sheet1!S71=0,0,Sheet1!S71-$CP$7)</f>
        <v>0</v>
      </c>
      <c r="CQ23">
        <f>IF(Sheet1!T71=0,0,Sheet1!T71-$CQ$7)</f>
        <v>0</v>
      </c>
      <c r="CR23">
        <f>IF(Sheet1!U71=0,0,Sheet1!U71-$CR$7)</f>
        <v>0</v>
      </c>
      <c r="CS23">
        <f>IF(Sheet1!V71=0,0,Sheet1!V71-$CS$7)</f>
        <v>0</v>
      </c>
      <c r="CT23">
        <f>IF(Sheet1!W71=0,0,Sheet1!W71-$CT$7)</f>
        <v>0</v>
      </c>
      <c r="CU23">
        <f>IF(Sheet1!X71=0,0,Sheet1!X71-$CU$7)</f>
        <v>0</v>
      </c>
      <c r="CV23">
        <f>IF(Sheet1!Y71=0,0,Sheet1!Y71-$CV$7)</f>
        <v>0</v>
      </c>
      <c r="CW23">
        <f>IF(Sheet1!Z71=0,0,Sheet1!Z71-$CW$7)</f>
        <v>0</v>
      </c>
      <c r="CX23" s="127">
        <f>IF(Sheet1!B86=0,0,Sheet1!B86-$CX$7)</f>
        <v>0</v>
      </c>
      <c r="CY23">
        <f>IF(Sheet1!C86=0,0,Sheet1!C86-$CY$7)</f>
        <v>0</v>
      </c>
      <c r="CZ23">
        <f>IF(Sheet1!D86=0,0,Sheet1!D86-$CZ$7)</f>
        <v>0</v>
      </c>
      <c r="DA23">
        <f>IF(Sheet1!E86=0,0,Sheet1!E86-$DA$7)</f>
        <v>0</v>
      </c>
      <c r="DB23">
        <f>IF(Sheet1!I86=0,0,Sheet1!I86-$DB$7)</f>
        <v>0</v>
      </c>
      <c r="DC23">
        <f>IF(Sheet1!G86=0,0,Sheet1!G86-$DC$7)</f>
        <v>0</v>
      </c>
      <c r="DD23">
        <f>IF(Sheet1!H86=0,0,Sheet1!H86-$DD$7)</f>
        <v>0</v>
      </c>
      <c r="DE23">
        <f>IF(Sheet1!I86=0,0,Sheet1!I86-$DE$7)</f>
        <v>0</v>
      </c>
      <c r="DF23">
        <f>IF(Sheet1!J86=0,0,Sheet1!J86-$DF$7)</f>
        <v>0</v>
      </c>
      <c r="DG23">
        <f>IF(Sheet1!K86=0,0,Sheet1!K86-$DG$7)</f>
        <v>0</v>
      </c>
      <c r="DH23">
        <f>IF(Sheet1!L86=0,0,Sheet1!L86-$DH$7)</f>
        <v>0</v>
      </c>
      <c r="DI23">
        <f>IF(Sheet1!M86=0,0,Sheet1!M86-$DI$7)</f>
        <v>0</v>
      </c>
      <c r="DJ23">
        <f>IF(Sheet1!N86=0,0,Sheet1!N86-$DJ$7)</f>
        <v>0</v>
      </c>
      <c r="DK23">
        <f>IF(Sheet1!O86=0,0,Sheet1!O86-$DK$7)</f>
        <v>0</v>
      </c>
      <c r="DL23">
        <f>IF(Sheet1!P86=0,0,Sheet1!P86-$DL$7)</f>
        <v>0</v>
      </c>
      <c r="DM23">
        <f>IF(Sheet1!Q86=0,0,Sheet1!Q86-$DM$7)</f>
        <v>0</v>
      </c>
      <c r="DN23">
        <f>IF(Sheet1!R86=0,0,Sheet1!R86-$DN$7)</f>
        <v>0</v>
      </c>
      <c r="DO23">
        <f>IF(Sheet1!S86=0,0,Sheet1!S86-$DO$7)</f>
        <v>0</v>
      </c>
      <c r="DP23">
        <f>IF(Sheet1!T86=0,0,Sheet1!T86-$DP$7)</f>
        <v>0</v>
      </c>
      <c r="DQ23">
        <f>IF(Sheet1!U86=0,0,Sheet1!U86-$DQ$7)</f>
        <v>0</v>
      </c>
      <c r="DR23">
        <f>IF(Sheet1!V86=0,0,Sheet1!V86-$DR$7)</f>
        <v>0</v>
      </c>
      <c r="DS23">
        <f>IF(Sheet1!W86=0,0,Sheet1!W86-$DS$7)</f>
        <v>0</v>
      </c>
      <c r="DT23">
        <f>IF(Sheet1!X86=0,0,Sheet1!X86-$DT$7)</f>
        <v>0</v>
      </c>
      <c r="DU23">
        <f>IF(Sheet1!Y86=0,0,Sheet1!Y86-$DU$7)</f>
        <v>0</v>
      </c>
      <c r="DV23">
        <f>IF(Sheet1!Z86=0,0,Sheet1!Z86-$DV$7)</f>
        <v>0</v>
      </c>
      <c r="DW23" s="113">
        <f>IF(Sheet1!B101=0,0,Sheet1!B101-$DW$7)</f>
        <v>0</v>
      </c>
      <c r="DX23">
        <f>IF(Sheet1!C101=0,0,Sheet1!C101-$DX$7)</f>
        <v>0</v>
      </c>
      <c r="DY23">
        <f>IF(Sheet1!D101=0,0,Sheet1!D101-$DY$7)</f>
        <v>0</v>
      </c>
      <c r="DZ23">
        <f>IF(Sheet1!E101=0,0,Sheet1!E101-$DZ$7)</f>
        <v>0</v>
      </c>
      <c r="EA23">
        <f>IF(Sheet1!F101=0,0,Sheet1!F101-$EA$7)</f>
        <v>0</v>
      </c>
      <c r="EB23">
        <f>IF(Sheet1!G101=0,0,Sheet1!G101-$EB$7)</f>
        <v>0</v>
      </c>
      <c r="EC23">
        <f>IF(Sheet1!H101=0,0,Sheet1!H101-$EC$7)</f>
        <v>0</v>
      </c>
      <c r="ED23">
        <f>IF(Sheet1!I101=0,0,Sheet1!I101-$ED$7)</f>
        <v>0</v>
      </c>
      <c r="EE23">
        <f>IF(Sheet1!J101=0,0,Sheet1!J101-$EE$7)</f>
        <v>0</v>
      </c>
      <c r="EF23">
        <f>IF(Sheet1!K101=0,0,Sheet1!K101-$EF$7)</f>
        <v>0</v>
      </c>
      <c r="EG23">
        <f>IF(Sheet1!L101=0,0,Sheet1!L101-$EG$7)</f>
        <v>0</v>
      </c>
      <c r="EH23">
        <f>IF(Sheet1!M101=0,0,Sheet1!M101-$EH$7)</f>
        <v>0</v>
      </c>
      <c r="EI23">
        <f>IF(Sheet1!N101=0,0,Sheet1!N101-$EI$7)</f>
        <v>0</v>
      </c>
      <c r="EJ23">
        <f>IF(Sheet1!O101=0,0,Sheet1!O101-$EJ$7)</f>
        <v>0</v>
      </c>
      <c r="EK23">
        <f>IF(Sheet1!P101=0,0,Sheet1!P101-$EK$7)</f>
        <v>0</v>
      </c>
      <c r="EL23">
        <f>IF(Sheet1!Q101=0,0,Sheet1!Q101-$EL$7)</f>
        <v>0</v>
      </c>
      <c r="EM23">
        <f>IF(Sheet1!R101=0,0,Sheet1!R101-$EM$7)</f>
        <v>0</v>
      </c>
      <c r="EN23">
        <f>IF(Sheet1!S101=0,0,Sheet1!S101-$EN$7)</f>
        <v>0</v>
      </c>
      <c r="EO23">
        <f>IF(Sheet1!T101=0,0,Sheet1!T101-$EO$7)</f>
        <v>0</v>
      </c>
      <c r="EP23">
        <f>IF(Sheet1!U101=0,0,Sheet1!U101-$EP$7)</f>
        <v>0</v>
      </c>
      <c r="EQ23">
        <f>IF(Sheet1!V101=0,0,Sheet1!V101-$EQ$7)</f>
        <v>0</v>
      </c>
      <c r="ER23">
        <f>IF(Sheet1!W101=0,0,Sheet1!W101-$ER$7)</f>
        <v>0</v>
      </c>
      <c r="ES23">
        <f>IF(Sheet1!X101=0,0,Sheet1!X101-$ES$7)</f>
        <v>0</v>
      </c>
      <c r="ET23">
        <f>IF(Sheet1!Y101=0,0,Sheet1!Y101-$ET$7)</f>
        <v>0</v>
      </c>
      <c r="EU23">
        <f>IF(Sheet1!Z101=0,0,Sheet1!Z101-$EU$7)</f>
        <v>0</v>
      </c>
    </row>
    <row r="24" spans="2:151" ht="13.5">
      <c r="B24">
        <f>IF(Sheet1!B27=0,0,Sheet1!B27-$B$7)</f>
        <v>0</v>
      </c>
      <c r="C24">
        <f>IF(Sheet1!C27=0,0,Sheet1!C27-$C$7)</f>
        <v>0</v>
      </c>
      <c r="D24">
        <f>IF(Sheet1!D27=0,0,Sheet1!D27-$D$7)</f>
        <v>0</v>
      </c>
      <c r="E24">
        <f>IF(Sheet1!E27=0,0,Sheet1!E27-$E$7)</f>
        <v>0</v>
      </c>
      <c r="F24">
        <f>IF(Sheet1!F27=0,0,Sheet1!F27-$F$7)</f>
        <v>0</v>
      </c>
      <c r="G24">
        <f>IF(Sheet1!G27=0,0,Sheet1!G27-$G$7)</f>
        <v>0</v>
      </c>
      <c r="H24">
        <f>IF(Sheet1!H27=0,0,Sheet1!H27-$H$7)</f>
        <v>0</v>
      </c>
      <c r="I24">
        <f>IF(Sheet1!I27=0,0,Sheet1!I27-$I$7)</f>
        <v>0</v>
      </c>
      <c r="J24">
        <f>IF(Sheet1!J27=0,0,Sheet1!J27-$J$7)</f>
        <v>0</v>
      </c>
      <c r="K24">
        <f>IF(Sheet1!K27=0,0,Sheet1!K27-$K$7)</f>
        <v>0</v>
      </c>
      <c r="L24">
        <f>IF(Sheet1!L27=0,0,Sheet1!L27-$L$7)</f>
        <v>0</v>
      </c>
      <c r="M24">
        <f>IF(Sheet1!M27=0,0,Sheet1!M27-$M$7)</f>
        <v>0</v>
      </c>
      <c r="N24">
        <f>IF(Sheet1!N27=0,0,Sheet1!N27-$N$7)</f>
        <v>0</v>
      </c>
      <c r="O24">
        <f>IF(Sheet1!O27=0,0,Sheet1!O27-$O$7)</f>
        <v>0</v>
      </c>
      <c r="P24">
        <f>IF(Sheet1!P27=0,0,Sheet1!P27-$P$7)</f>
        <v>0</v>
      </c>
      <c r="Q24">
        <f>IF(Sheet1!Q27=0,0,Sheet1!Q27-$Q$7)</f>
        <v>0</v>
      </c>
      <c r="R24">
        <f>IF(Sheet1!R27=0,0,Sheet1!R27-$R$7)</f>
        <v>0</v>
      </c>
      <c r="S24">
        <f>IF(Sheet1!S27=0,0,Sheet1!S27-$S$7)</f>
        <v>0</v>
      </c>
      <c r="T24">
        <f>IF(Sheet1!T27=0,0,Sheet1!T27-$T$7)</f>
        <v>0</v>
      </c>
      <c r="U24">
        <f>IF(Sheet1!U27=0,0,Sheet1!U27-$U$7)</f>
        <v>0</v>
      </c>
      <c r="V24">
        <f>IF(Sheet1!V27=0,0,Sheet1!V27-$V$7)</f>
        <v>0</v>
      </c>
      <c r="W24">
        <f>IF(Sheet1!W27=0,0,Sheet1!W27-$W$7)</f>
        <v>0</v>
      </c>
      <c r="X24">
        <f>IF(Sheet1!X27=0,0,Sheet1!X27-$X$7)</f>
        <v>0</v>
      </c>
      <c r="Y24">
        <f>IF(Sheet1!Y27=0,0,Sheet1!Y27-$Y$7)</f>
        <v>0</v>
      </c>
      <c r="Z24">
        <f>IF(Sheet1!Z27=0,0,Sheet1!Z27-$Z$7)</f>
        <v>0</v>
      </c>
      <c r="AA24" s="127">
        <f>IF(Sheet1!B42=0,0,Sheet1!B42-$AA$7)</f>
        <v>0</v>
      </c>
      <c r="AB24">
        <f>IF(Sheet1!C42=0,0,Sheet1!C42-$AB$7)</f>
        <v>0</v>
      </c>
      <c r="AC24">
        <f>IF(Sheet1!D42=0,0,Sheet1!D42-$AC$7)</f>
        <v>0</v>
      </c>
      <c r="AD24">
        <f>IF(Sheet1!E42=0,0,Sheet1!E42-$AD$7)</f>
        <v>0</v>
      </c>
      <c r="AE24">
        <f>IF(Sheet1!F42=0,0,Sheet1!F42-$AE$7)</f>
        <v>0</v>
      </c>
      <c r="AF24">
        <f>IF(Sheet1!G42=0,0,Sheet1!G42-$AF$7)</f>
        <v>0</v>
      </c>
      <c r="AG24">
        <f>IF(Sheet1!H42=0,0,Sheet1!H42-$AG$7)</f>
        <v>0</v>
      </c>
      <c r="AH24">
        <f>IF(Sheet1!I42=0,0,Sheet1!I42-$AH$7)</f>
        <v>0</v>
      </c>
      <c r="AI24">
        <f>IF(Sheet1!J42=0,0,Sheet1!J42-$AI$7)</f>
        <v>0</v>
      </c>
      <c r="AJ24">
        <f>IF(Sheet1!K42=0,0,Sheet1!K42-$AJ$7)</f>
        <v>0</v>
      </c>
      <c r="AK24">
        <f>IF(Sheet1!L42=0,0,Sheet1!L42-$AK$7)</f>
        <v>0</v>
      </c>
      <c r="AL24">
        <f>IF(Sheet1!M42=0,0,Sheet1!M42-$AL$7)</f>
        <v>0</v>
      </c>
      <c r="AM24">
        <f>IF(Sheet1!N42=0,0,Sheet1!N42-$AM$7)</f>
        <v>0</v>
      </c>
      <c r="AN24">
        <f>IF(Sheet1!O42=0,0,Sheet1!O42-$AN$7)</f>
        <v>0</v>
      </c>
      <c r="AO24">
        <f>IF(Sheet1!P42=0,0,Sheet1!P42-$AO$7)</f>
        <v>0</v>
      </c>
      <c r="AP24">
        <f>IF(Sheet1!Q42=0,0,Sheet1!Q42-$AP$7)</f>
        <v>0</v>
      </c>
      <c r="AQ24">
        <f>IF(Sheet1!R42=0,0,Sheet1!R42-$AQ$7)</f>
        <v>0</v>
      </c>
      <c r="AR24">
        <f>IF(Sheet1!S42=0,0,Sheet1!S42-$AR$7)</f>
        <v>0</v>
      </c>
      <c r="AS24">
        <f>IF(Sheet1!T42=0,0,Sheet1!T42-$AS$7)</f>
        <v>0</v>
      </c>
      <c r="AT24">
        <f>IF(Sheet1!U42=0,0,Sheet1!U42-$AT$7)</f>
        <v>0</v>
      </c>
      <c r="AU24">
        <f>IF(Sheet1!V42=0,0,Sheet1!V42-$AU$7)</f>
        <v>0</v>
      </c>
      <c r="AV24">
        <f>IF(Sheet1!W42=0,0,Sheet1!W42-$AV$7)</f>
        <v>0</v>
      </c>
      <c r="AW24">
        <f>IF(Sheet1!X42=0,0,Sheet1!X42-$AW$7)</f>
        <v>0</v>
      </c>
      <c r="AX24">
        <f>IF(Sheet1!Y42=0,0,Sheet1!Y42-$AX$7)</f>
        <v>0</v>
      </c>
      <c r="AY24">
        <f>IF(Sheet1!Z42=0,0,Sheet1!Z42-$AY$7)</f>
        <v>0</v>
      </c>
      <c r="AZ24" s="127">
        <f>IF(Sheet1!B57=0,0,Sheet1!B57-$AZ$7)</f>
        <v>0</v>
      </c>
      <c r="BA24">
        <f>IF(Sheet1!C57=0,0,Sheet1!C57-$BA$7)</f>
        <v>0</v>
      </c>
      <c r="BB24">
        <f>IF(Sheet1!D57=0,0,Sheet1!D57-$BB$7)</f>
        <v>0</v>
      </c>
      <c r="BC24">
        <f>IF(Sheet1!E57=0,0,Sheet1!E57-$BC$7)</f>
        <v>0</v>
      </c>
      <c r="BD24">
        <f>IF(Sheet1!I57=0,0,Sheet1!I57-$BD$7)</f>
        <v>0</v>
      </c>
      <c r="BE24">
        <f>IF(Sheet1!G57=0,0,Sheet1!G57-$BE$7)</f>
        <v>0</v>
      </c>
      <c r="BF24">
        <f>IF(Sheet1!H57=0,0,Sheet1!H57-$BF$7)</f>
        <v>0</v>
      </c>
      <c r="BG24">
        <f>IF(Sheet1!I57=0,0,Sheet1!I57-$BG$7)</f>
        <v>0</v>
      </c>
      <c r="BH24">
        <f>IF(Sheet1!J57=0,0,Sheet1!J57-$BH$7)</f>
        <v>0</v>
      </c>
      <c r="BI24">
        <f>IF(Sheet1!K57=0,0,Sheet1!K57-$BI$7)</f>
        <v>0</v>
      </c>
      <c r="BJ24">
        <f>IF(Sheet1!L57=0,0,Sheet1!L57-$BJ$7)</f>
        <v>0</v>
      </c>
      <c r="BK24">
        <f>IF(Sheet1!M57=0,0,Sheet1!M57-$BK$7)</f>
        <v>0</v>
      </c>
      <c r="BL24">
        <f>IF(Sheet1!N57=0,0,Sheet1!N57-$BL$7)</f>
        <v>0</v>
      </c>
      <c r="BM24">
        <f>IF(Sheet1!O57=0,0,Sheet1!O57-$BM$7)</f>
        <v>0</v>
      </c>
      <c r="BN24">
        <f>IF(Sheet1!P57=0,0,Sheet1!P57-$BN$7)</f>
        <v>0</v>
      </c>
      <c r="BO24">
        <f>IF(Sheet1!Q57=0,0,Sheet1!Q57-$BO$7)</f>
        <v>0</v>
      </c>
      <c r="BP24">
        <f>IF(Sheet1!R57=0,0,Sheet1!R57-$BP$7)</f>
        <v>0</v>
      </c>
      <c r="BQ24">
        <f>IF(Sheet1!S57=0,0,Sheet1!S57-$BQ$7)</f>
        <v>0</v>
      </c>
      <c r="BR24">
        <f>IF(Sheet1!T57=0,0,Sheet1!T57-$BR$7)</f>
        <v>0</v>
      </c>
      <c r="BS24">
        <f>IF(Sheet1!U57=0,0,Sheet1!U57-$BS$7)</f>
        <v>0</v>
      </c>
      <c r="BT24">
        <f>IF(Sheet1!V57=0,0,Sheet1!V57-$BT$7)</f>
        <v>0</v>
      </c>
      <c r="BU24">
        <f>IF(Sheet1!W57=0,0,Sheet1!W57-$BU$7)</f>
        <v>0</v>
      </c>
      <c r="BV24">
        <f>IF(Sheet1!X57=0,0,Sheet1!X57-$BV$7)</f>
        <v>0</v>
      </c>
      <c r="BW24">
        <f>IF(Sheet1!Y57=0,0,Sheet1!Y57-$BW$7)</f>
        <v>0</v>
      </c>
      <c r="BX24">
        <f>IF(Sheet1!Z57=0,0,Sheet1!Z57-$BX$7)</f>
        <v>0</v>
      </c>
      <c r="BY24" s="127">
        <f>IF(Sheet1!B72=0,0,Sheet1!B72-$BY$7)</f>
        <v>0</v>
      </c>
      <c r="BZ24">
        <f>IF(Sheet1!C72=0,0,Sheet1!C72-$BZ$7)</f>
        <v>0</v>
      </c>
      <c r="CA24">
        <f>IF(Sheet1!D72=0,0,Sheet1!D72-$CA$7)</f>
        <v>0</v>
      </c>
      <c r="CB24">
        <f>IF(Sheet1!E72=0,0,Sheet1!E72-$CB$7)</f>
        <v>0</v>
      </c>
      <c r="CC24">
        <f>IF(Sheet1!I72=0,0,Sheet1!I72-$CC$7)</f>
        <v>0</v>
      </c>
      <c r="CD24">
        <f>IF(Sheet1!G72=0,0,Sheet1!G72-$CD$7)</f>
        <v>0</v>
      </c>
      <c r="CE24">
        <f>IF(Sheet1!H72=0,0,Sheet1!H72-$CE$7)</f>
        <v>0</v>
      </c>
      <c r="CF24">
        <f>IF(Sheet1!I72=0,0,Sheet1!I72-$CF$7)</f>
        <v>0</v>
      </c>
      <c r="CG24">
        <f>IF(Sheet1!J72=0,0,Sheet1!J72-$CG$7)</f>
        <v>0</v>
      </c>
      <c r="CH24">
        <f>IF(Sheet1!K72=0,0,Sheet1!K72-$CH$7)</f>
        <v>0</v>
      </c>
      <c r="CI24">
        <f>IF(Sheet1!L72=0,0,Sheet1!L72-$CI$7)</f>
        <v>0</v>
      </c>
      <c r="CJ24">
        <f>IF(Sheet1!M72=0,0,Sheet1!M72-$CJ$7)</f>
        <v>0</v>
      </c>
      <c r="CK24">
        <f>IF(Sheet1!N72=0,0,Sheet1!N72-$CK$7)</f>
        <v>0</v>
      </c>
      <c r="CL24">
        <f>IF(Sheet1!O72=0,0,Sheet1!O72-$CL$7)</f>
        <v>0</v>
      </c>
      <c r="CM24">
        <f>IF(Sheet1!P72=0,0,Sheet1!P72-$CM$7)</f>
        <v>0</v>
      </c>
      <c r="CN24">
        <f>IF(Sheet1!Q72=0,0,Sheet1!Q72-$CN$7)</f>
        <v>0</v>
      </c>
      <c r="CO24">
        <f>IF(Sheet1!R72=0,0,Sheet1!R72-$CO$7)</f>
        <v>0</v>
      </c>
      <c r="CP24">
        <f>IF(Sheet1!S72=0,0,Sheet1!S72-$CP$7)</f>
        <v>0</v>
      </c>
      <c r="CQ24">
        <f>IF(Sheet1!T72=0,0,Sheet1!T72-$CQ$7)</f>
        <v>0</v>
      </c>
      <c r="CR24">
        <f>IF(Sheet1!U72=0,0,Sheet1!U72-$CR$7)</f>
        <v>0</v>
      </c>
      <c r="CS24">
        <f>IF(Sheet1!V72=0,0,Sheet1!V72-$CS$7)</f>
        <v>0</v>
      </c>
      <c r="CT24">
        <f>IF(Sheet1!W72=0,0,Sheet1!W72-$CT$7)</f>
        <v>0</v>
      </c>
      <c r="CU24">
        <f>IF(Sheet1!X72=0,0,Sheet1!X72-$CU$7)</f>
        <v>0</v>
      </c>
      <c r="CV24">
        <f>IF(Sheet1!Y72=0,0,Sheet1!Y72-$CV$7)</f>
        <v>0</v>
      </c>
      <c r="CW24">
        <f>IF(Sheet1!Z72=0,0,Sheet1!Z72-$CW$7)</f>
        <v>0</v>
      </c>
      <c r="CX24" s="127">
        <f>IF(Sheet1!B87=0,0,Sheet1!B87-$CX$7)</f>
        <v>0</v>
      </c>
      <c r="CY24">
        <f>IF(Sheet1!C87=0,0,Sheet1!C87-$CY$7)</f>
        <v>0</v>
      </c>
      <c r="CZ24">
        <f>IF(Sheet1!D87=0,0,Sheet1!D87-$CZ$7)</f>
        <v>0</v>
      </c>
      <c r="DA24">
        <f>IF(Sheet1!E87=0,0,Sheet1!E87-$DA$7)</f>
        <v>0</v>
      </c>
      <c r="DB24">
        <f>IF(Sheet1!I87=0,0,Sheet1!I87-$DB$7)</f>
        <v>0</v>
      </c>
      <c r="DC24">
        <f>IF(Sheet1!G87=0,0,Sheet1!G87-$DC$7)</f>
        <v>0</v>
      </c>
      <c r="DD24">
        <f>IF(Sheet1!H87=0,0,Sheet1!H87-$DD$7)</f>
        <v>0</v>
      </c>
      <c r="DE24">
        <f>IF(Sheet1!I87=0,0,Sheet1!I87-$DE$7)</f>
        <v>0</v>
      </c>
      <c r="DF24">
        <f>IF(Sheet1!J87=0,0,Sheet1!J87-$DF$7)</f>
        <v>0</v>
      </c>
      <c r="DG24">
        <f>IF(Sheet1!K87=0,0,Sheet1!K87-$DG$7)</f>
        <v>0</v>
      </c>
      <c r="DH24">
        <f>IF(Sheet1!L87=0,0,Sheet1!L87-$DH$7)</f>
        <v>0</v>
      </c>
      <c r="DI24">
        <f>IF(Sheet1!M87=0,0,Sheet1!M87-$DI$7)</f>
        <v>0</v>
      </c>
      <c r="DJ24">
        <f>IF(Sheet1!N87=0,0,Sheet1!N87-$DJ$7)</f>
        <v>0</v>
      </c>
      <c r="DK24">
        <f>IF(Sheet1!O87=0,0,Sheet1!O87-$DK$7)</f>
        <v>0</v>
      </c>
      <c r="DL24">
        <f>IF(Sheet1!P87=0,0,Sheet1!P87-$DL$7)</f>
        <v>0</v>
      </c>
      <c r="DM24">
        <f>IF(Sheet1!Q87=0,0,Sheet1!Q87-$DM$7)</f>
        <v>0</v>
      </c>
      <c r="DN24">
        <f>IF(Sheet1!R87=0,0,Sheet1!R87-$DN$7)</f>
        <v>0</v>
      </c>
      <c r="DO24">
        <f>IF(Sheet1!S87=0,0,Sheet1!S87-$DO$7)</f>
        <v>0</v>
      </c>
      <c r="DP24">
        <f>IF(Sheet1!T87=0,0,Sheet1!T87-$DP$7)</f>
        <v>0</v>
      </c>
      <c r="DQ24">
        <f>IF(Sheet1!U87=0,0,Sheet1!U87-$DQ$7)</f>
        <v>0</v>
      </c>
      <c r="DR24">
        <f>IF(Sheet1!V87=0,0,Sheet1!V87-$DR$7)</f>
        <v>0</v>
      </c>
      <c r="DS24">
        <f>IF(Sheet1!W87=0,0,Sheet1!W87-$DS$7)</f>
        <v>0</v>
      </c>
      <c r="DT24">
        <f>IF(Sheet1!X87=0,0,Sheet1!X87-$DT$7)</f>
        <v>0</v>
      </c>
      <c r="DU24">
        <f>IF(Sheet1!Y87=0,0,Sheet1!Y87-$DU$7)</f>
        <v>0</v>
      </c>
      <c r="DV24">
        <f>IF(Sheet1!Z87=0,0,Sheet1!Z87-$DV$7)</f>
        <v>0</v>
      </c>
      <c r="DW24" s="113">
        <f>IF(Sheet1!B102=0,0,Sheet1!B102-$DW$7)</f>
        <v>0</v>
      </c>
      <c r="DX24">
        <f>IF(Sheet1!C102=0,0,Sheet1!C102-$DX$7)</f>
        <v>0</v>
      </c>
      <c r="DY24">
        <f>IF(Sheet1!D102=0,0,Sheet1!D102-$DY$7)</f>
        <v>0</v>
      </c>
      <c r="DZ24">
        <f>IF(Sheet1!E102=0,0,Sheet1!E102-$DZ$7)</f>
        <v>0</v>
      </c>
      <c r="EA24">
        <f>IF(Sheet1!F102=0,0,Sheet1!F102-$EA$7)</f>
        <v>0</v>
      </c>
      <c r="EB24">
        <f>IF(Sheet1!G102=0,0,Sheet1!G102-$EB$7)</f>
        <v>0</v>
      </c>
      <c r="EC24">
        <f>IF(Sheet1!H102=0,0,Sheet1!H102-$EC$7)</f>
        <v>0</v>
      </c>
      <c r="ED24">
        <f>IF(Sheet1!I102=0,0,Sheet1!I102-$ED$7)</f>
        <v>0</v>
      </c>
      <c r="EE24">
        <f>IF(Sheet1!J102=0,0,Sheet1!J102-$EE$7)</f>
        <v>0</v>
      </c>
      <c r="EF24">
        <f>IF(Sheet1!K102=0,0,Sheet1!K102-$EF$7)</f>
        <v>0</v>
      </c>
      <c r="EG24">
        <f>IF(Sheet1!L102=0,0,Sheet1!L102-$EG$7)</f>
        <v>0</v>
      </c>
      <c r="EH24">
        <f>IF(Sheet1!M102=0,0,Sheet1!M102-$EH$7)</f>
        <v>0</v>
      </c>
      <c r="EI24">
        <f>IF(Sheet1!N102=0,0,Sheet1!N102-$EI$7)</f>
        <v>0</v>
      </c>
      <c r="EJ24">
        <f>IF(Sheet1!O102=0,0,Sheet1!O102-$EJ$7)</f>
        <v>0</v>
      </c>
      <c r="EK24">
        <f>IF(Sheet1!P102=0,0,Sheet1!P102-$EK$7)</f>
        <v>0</v>
      </c>
      <c r="EL24">
        <f>IF(Sheet1!Q102=0,0,Sheet1!Q102-$EL$7)</f>
        <v>0</v>
      </c>
      <c r="EM24">
        <f>IF(Sheet1!R102=0,0,Sheet1!R102-$EM$7)</f>
        <v>0</v>
      </c>
      <c r="EN24">
        <f>IF(Sheet1!S102=0,0,Sheet1!S102-$EN$7)</f>
        <v>0</v>
      </c>
      <c r="EO24">
        <f>IF(Sheet1!T102=0,0,Sheet1!T102-$EO$7)</f>
        <v>0</v>
      </c>
      <c r="EP24">
        <f>IF(Sheet1!U102=0,0,Sheet1!U102-$EP$7)</f>
        <v>0</v>
      </c>
      <c r="EQ24">
        <f>IF(Sheet1!V102=0,0,Sheet1!V102-$EQ$7)</f>
        <v>0</v>
      </c>
      <c r="ER24">
        <f>IF(Sheet1!W102=0,0,Sheet1!W102-$ER$7)</f>
        <v>0</v>
      </c>
      <c r="ES24">
        <f>IF(Sheet1!X102=0,0,Sheet1!X102-$ES$7)</f>
        <v>0</v>
      </c>
      <c r="ET24">
        <f>IF(Sheet1!Y102=0,0,Sheet1!Y102-$ET$7)</f>
        <v>0</v>
      </c>
      <c r="EU24">
        <f>IF(Sheet1!Z102=0,0,Sheet1!Z102-$EU$7)</f>
        <v>0</v>
      </c>
    </row>
    <row r="25" spans="2:151" ht="13.5">
      <c r="B25">
        <f>IF(Sheet1!B28=0,0,Sheet1!B28-$B$7)</f>
        <v>0</v>
      </c>
      <c r="C25">
        <f>IF(Sheet1!C28=0,0,Sheet1!C28-$C$7)</f>
        <v>0</v>
      </c>
      <c r="D25">
        <f>IF(Sheet1!D28=0,0,Sheet1!D28-$D$7)</f>
        <v>0</v>
      </c>
      <c r="E25">
        <f>IF(Sheet1!E28=0,0,Sheet1!E28-$E$7)</f>
        <v>0</v>
      </c>
      <c r="F25">
        <f>IF(Sheet1!F28=0,0,Sheet1!F28-$F$7)</f>
        <v>0</v>
      </c>
      <c r="G25">
        <f>IF(Sheet1!G28=0,0,Sheet1!G28-$G$7)</f>
        <v>0</v>
      </c>
      <c r="H25">
        <f>IF(Sheet1!H28=0,0,Sheet1!H28-$H$7)</f>
        <v>0</v>
      </c>
      <c r="I25">
        <f>IF(Sheet1!I28=0,0,Sheet1!I28-$I$7)</f>
        <v>0</v>
      </c>
      <c r="J25">
        <f>IF(Sheet1!J28=0,0,Sheet1!J28-$J$7)</f>
        <v>0</v>
      </c>
      <c r="K25">
        <f>IF(Sheet1!K28=0,0,Sheet1!K28-$K$7)</f>
        <v>0</v>
      </c>
      <c r="L25">
        <f>IF(Sheet1!L28=0,0,Sheet1!L28-$L$7)</f>
        <v>0</v>
      </c>
      <c r="M25">
        <f>IF(Sheet1!M28=0,0,Sheet1!M28-$M$7)</f>
        <v>0</v>
      </c>
      <c r="N25">
        <f>IF(Sheet1!N28=0,0,Sheet1!N28-$N$7)</f>
        <v>0</v>
      </c>
      <c r="O25">
        <f>IF(Sheet1!O28=0,0,Sheet1!O28-$O$7)</f>
        <v>0</v>
      </c>
      <c r="P25">
        <f>IF(Sheet1!P28=0,0,Sheet1!P28-$P$7)</f>
        <v>0</v>
      </c>
      <c r="Q25">
        <f>IF(Sheet1!Q28=0,0,Sheet1!Q28-$Q$7)</f>
        <v>0</v>
      </c>
      <c r="R25">
        <f>IF(Sheet1!R28=0,0,Sheet1!R28-$R$7)</f>
        <v>0</v>
      </c>
      <c r="S25">
        <f>IF(Sheet1!S28=0,0,Sheet1!S28-$S$7)</f>
        <v>0</v>
      </c>
      <c r="T25">
        <f>IF(Sheet1!T28=0,0,Sheet1!T28-$T$7)</f>
        <v>0</v>
      </c>
      <c r="U25">
        <f>IF(Sheet1!U28=0,0,Sheet1!U28-$U$7)</f>
        <v>0</v>
      </c>
      <c r="V25">
        <f>IF(Sheet1!V28=0,0,Sheet1!V28-$V$7)</f>
        <v>0</v>
      </c>
      <c r="W25">
        <f>IF(Sheet1!W28=0,0,Sheet1!W28-$W$7)</f>
        <v>0</v>
      </c>
      <c r="X25">
        <f>IF(Sheet1!X28=0,0,Sheet1!X28-$X$7)</f>
        <v>0</v>
      </c>
      <c r="Y25">
        <f>IF(Sheet1!Y28=0,0,Sheet1!Y28-$Y$7)</f>
        <v>0</v>
      </c>
      <c r="Z25">
        <f>IF(Sheet1!Z28=0,0,Sheet1!Z28-$Z$7)</f>
        <v>0</v>
      </c>
      <c r="AA25" s="127">
        <f>IF(Sheet1!B43=0,0,Sheet1!B43-$AA$7)</f>
        <v>0</v>
      </c>
      <c r="AB25">
        <f>IF(Sheet1!C43=0,0,Sheet1!C43-$AB$7)</f>
        <v>0</v>
      </c>
      <c r="AC25">
        <f>IF(Sheet1!D43=0,0,Sheet1!D43-$AC$7)</f>
        <v>0</v>
      </c>
      <c r="AD25">
        <f>IF(Sheet1!E43=0,0,Sheet1!E43-$AD$7)</f>
        <v>0</v>
      </c>
      <c r="AE25">
        <f>IF(Sheet1!F43=0,0,Sheet1!F43-$AE$7)</f>
        <v>0</v>
      </c>
      <c r="AF25">
        <f>IF(Sheet1!G43=0,0,Sheet1!G43-$AF$7)</f>
        <v>0</v>
      </c>
      <c r="AG25">
        <f>IF(Sheet1!H43=0,0,Sheet1!H43-$AG$7)</f>
        <v>0</v>
      </c>
      <c r="AH25">
        <f>IF(Sheet1!I43=0,0,Sheet1!I43-$AH$7)</f>
        <v>0</v>
      </c>
      <c r="AI25">
        <f>IF(Sheet1!J43=0,0,Sheet1!J43-$AI$7)</f>
        <v>0</v>
      </c>
      <c r="AJ25">
        <f>IF(Sheet1!K43=0,0,Sheet1!K43-$AJ$7)</f>
        <v>0</v>
      </c>
      <c r="AK25">
        <f>IF(Sheet1!L43=0,0,Sheet1!L43-$AK$7)</f>
        <v>0</v>
      </c>
      <c r="AL25">
        <f>IF(Sheet1!M43=0,0,Sheet1!M43-$AL$7)</f>
        <v>0</v>
      </c>
      <c r="AM25">
        <f>IF(Sheet1!N43=0,0,Sheet1!N43-$AM$7)</f>
        <v>0</v>
      </c>
      <c r="AN25">
        <f>IF(Sheet1!O43=0,0,Sheet1!O43-$AN$7)</f>
        <v>0</v>
      </c>
      <c r="AO25">
        <f>IF(Sheet1!P43=0,0,Sheet1!P43-$AO$7)</f>
        <v>0</v>
      </c>
      <c r="AP25">
        <f>IF(Sheet1!Q43=0,0,Sheet1!Q43-$AP$7)</f>
        <v>0</v>
      </c>
      <c r="AQ25">
        <f>IF(Sheet1!R43=0,0,Sheet1!R43-$AQ$7)</f>
        <v>0</v>
      </c>
      <c r="AR25">
        <f>IF(Sheet1!S43=0,0,Sheet1!S43-$AR$7)</f>
        <v>0</v>
      </c>
      <c r="AS25">
        <f>IF(Sheet1!T43=0,0,Sheet1!T43-$AS$7)</f>
        <v>0</v>
      </c>
      <c r="AT25">
        <f>IF(Sheet1!U43=0,0,Sheet1!U43-$AT$7)</f>
        <v>0</v>
      </c>
      <c r="AU25">
        <f>IF(Sheet1!V43=0,0,Sheet1!V43-$AU$7)</f>
        <v>0</v>
      </c>
      <c r="AV25">
        <f>IF(Sheet1!W43=0,0,Sheet1!W43-$AV$7)</f>
        <v>0</v>
      </c>
      <c r="AW25">
        <f>IF(Sheet1!X43=0,0,Sheet1!X43-$AW$7)</f>
        <v>0</v>
      </c>
      <c r="AX25">
        <f>IF(Sheet1!Y43=0,0,Sheet1!Y43-$AX$7)</f>
        <v>0</v>
      </c>
      <c r="AY25">
        <f>IF(Sheet1!Z43=0,0,Sheet1!Z43-$AY$7)</f>
        <v>0</v>
      </c>
      <c r="AZ25" s="127">
        <f>IF(Sheet1!B58=0,0,Sheet1!B58-$AZ$7)</f>
        <v>0</v>
      </c>
      <c r="BA25">
        <f>IF(Sheet1!C58=0,0,Sheet1!C58-$BA$7)</f>
        <v>0</v>
      </c>
      <c r="BB25">
        <f>IF(Sheet1!D58=0,0,Sheet1!D58-$BB$7)</f>
        <v>0</v>
      </c>
      <c r="BC25">
        <f>IF(Sheet1!E58=0,0,Sheet1!E58-$BC$7)</f>
        <v>0</v>
      </c>
      <c r="BD25">
        <f>IF(Sheet1!I58=0,0,Sheet1!I58-$BD$7)</f>
        <v>0</v>
      </c>
      <c r="BE25">
        <f>IF(Sheet1!G58=0,0,Sheet1!G58-$BE$7)</f>
        <v>0</v>
      </c>
      <c r="BF25">
        <f>IF(Sheet1!H58=0,0,Sheet1!H58-$BF$7)</f>
        <v>0</v>
      </c>
      <c r="BG25">
        <f>IF(Sheet1!I58=0,0,Sheet1!I58-$BG$7)</f>
        <v>0</v>
      </c>
      <c r="BH25">
        <f>IF(Sheet1!J58=0,0,Sheet1!J58-$BH$7)</f>
        <v>0</v>
      </c>
      <c r="BI25">
        <f>IF(Sheet1!K58=0,0,Sheet1!K58-$BI$7)</f>
        <v>0</v>
      </c>
      <c r="BJ25">
        <f>IF(Sheet1!L58=0,0,Sheet1!L58-$BJ$7)</f>
        <v>0</v>
      </c>
      <c r="BK25">
        <f>IF(Sheet1!M58=0,0,Sheet1!M58-$BK$7)</f>
        <v>0</v>
      </c>
      <c r="BL25">
        <f>IF(Sheet1!N58=0,0,Sheet1!N58-$BL$7)</f>
        <v>0</v>
      </c>
      <c r="BM25">
        <f>IF(Sheet1!O58=0,0,Sheet1!O58-$BM$7)</f>
        <v>0</v>
      </c>
      <c r="BN25">
        <f>IF(Sheet1!P58=0,0,Sheet1!P58-$BN$7)</f>
        <v>0</v>
      </c>
      <c r="BO25">
        <f>IF(Sheet1!Q58=0,0,Sheet1!Q58-$BO$7)</f>
        <v>0</v>
      </c>
      <c r="BP25">
        <f>IF(Sheet1!R58=0,0,Sheet1!R58-$BP$7)</f>
        <v>0</v>
      </c>
      <c r="BQ25">
        <f>IF(Sheet1!S58=0,0,Sheet1!S58-$BQ$7)</f>
        <v>0</v>
      </c>
      <c r="BR25">
        <f>IF(Sheet1!T58=0,0,Sheet1!T58-$BR$7)</f>
        <v>0</v>
      </c>
      <c r="BS25">
        <f>IF(Sheet1!U58=0,0,Sheet1!U58-$BS$7)</f>
        <v>0</v>
      </c>
      <c r="BT25">
        <f>IF(Sheet1!V58=0,0,Sheet1!V58-$BT$7)</f>
        <v>0</v>
      </c>
      <c r="BU25">
        <f>IF(Sheet1!W58=0,0,Sheet1!W58-$BU$7)</f>
        <v>0</v>
      </c>
      <c r="BV25">
        <f>IF(Sheet1!X58=0,0,Sheet1!X58-$BV$7)</f>
        <v>0</v>
      </c>
      <c r="BW25">
        <f>IF(Sheet1!Y58=0,0,Sheet1!Y58-$BW$7)</f>
        <v>0</v>
      </c>
      <c r="BX25">
        <f>IF(Sheet1!Z58=0,0,Sheet1!Z58-$BX$7)</f>
        <v>0</v>
      </c>
      <c r="BY25" s="127">
        <f>IF(Sheet1!B73=0,0,Sheet1!B73-$BY$7)</f>
        <v>0</v>
      </c>
      <c r="BZ25">
        <f>IF(Sheet1!C73=0,0,Sheet1!C73-$BZ$7)</f>
        <v>0</v>
      </c>
      <c r="CA25">
        <f>IF(Sheet1!D73=0,0,Sheet1!D73-$CA$7)</f>
        <v>0</v>
      </c>
      <c r="CB25">
        <f>IF(Sheet1!E73=0,0,Sheet1!E73-$CB$7)</f>
        <v>0</v>
      </c>
      <c r="CC25">
        <f>IF(Sheet1!I73=0,0,Sheet1!I73-$CC$7)</f>
        <v>0</v>
      </c>
      <c r="CD25">
        <f>IF(Sheet1!G73=0,0,Sheet1!G73-$CD$7)</f>
        <v>0</v>
      </c>
      <c r="CE25">
        <f>IF(Sheet1!H73=0,0,Sheet1!H73-$CE$7)</f>
        <v>0</v>
      </c>
      <c r="CF25">
        <f>IF(Sheet1!I73=0,0,Sheet1!I73-$CF$7)</f>
        <v>0</v>
      </c>
      <c r="CG25">
        <f>IF(Sheet1!J73=0,0,Sheet1!J73-$CG$7)</f>
        <v>0</v>
      </c>
      <c r="CH25">
        <f>IF(Sheet1!K73=0,0,Sheet1!K73-$CH$7)</f>
        <v>0</v>
      </c>
      <c r="CI25">
        <f>IF(Sheet1!L73=0,0,Sheet1!L73-$CI$7)</f>
        <v>0</v>
      </c>
      <c r="CJ25">
        <f>IF(Sheet1!M73=0,0,Sheet1!M73-$CJ$7)</f>
        <v>0</v>
      </c>
      <c r="CK25">
        <f>IF(Sheet1!N73=0,0,Sheet1!N73-$CK$7)</f>
        <v>0</v>
      </c>
      <c r="CL25">
        <f>IF(Sheet1!O73=0,0,Sheet1!O73-$CL$7)</f>
        <v>0</v>
      </c>
      <c r="CM25">
        <f>IF(Sheet1!P73=0,0,Sheet1!P73-$CM$7)</f>
        <v>0</v>
      </c>
      <c r="CN25">
        <f>IF(Sheet1!Q73=0,0,Sheet1!Q73-$CN$7)</f>
        <v>0</v>
      </c>
      <c r="CO25">
        <f>IF(Sheet1!R73=0,0,Sheet1!R73-$CO$7)</f>
        <v>0</v>
      </c>
      <c r="CP25">
        <f>IF(Sheet1!S73=0,0,Sheet1!S73-$CP$7)</f>
        <v>0</v>
      </c>
      <c r="CQ25">
        <f>IF(Sheet1!T73=0,0,Sheet1!T73-$CQ$7)</f>
        <v>0</v>
      </c>
      <c r="CR25">
        <f>IF(Sheet1!U73=0,0,Sheet1!U73-$CR$7)</f>
        <v>0</v>
      </c>
      <c r="CS25">
        <f>IF(Sheet1!V73=0,0,Sheet1!V73-$CS$7)</f>
        <v>0</v>
      </c>
      <c r="CT25">
        <f>IF(Sheet1!W73=0,0,Sheet1!W73-$CT$7)</f>
        <v>0</v>
      </c>
      <c r="CU25">
        <f>IF(Sheet1!X73=0,0,Sheet1!X73-$CU$7)</f>
        <v>0</v>
      </c>
      <c r="CV25">
        <f>IF(Sheet1!Y73=0,0,Sheet1!Y73-$CV$7)</f>
        <v>0</v>
      </c>
      <c r="CW25">
        <f>IF(Sheet1!Z73=0,0,Sheet1!Z73-$CW$7)</f>
        <v>0</v>
      </c>
      <c r="CX25" s="127">
        <f>IF(Sheet1!B88=0,0,Sheet1!B88-$CX$7)</f>
        <v>0</v>
      </c>
      <c r="CY25">
        <f>IF(Sheet1!C88=0,0,Sheet1!C88-$CY$7)</f>
        <v>0</v>
      </c>
      <c r="CZ25">
        <f>IF(Sheet1!D88=0,0,Sheet1!D88-$CZ$7)</f>
        <v>0</v>
      </c>
      <c r="DA25">
        <f>IF(Sheet1!E88=0,0,Sheet1!E88-$DA$7)</f>
        <v>0</v>
      </c>
      <c r="DB25">
        <f>IF(Sheet1!I88=0,0,Sheet1!I88-$DB$7)</f>
        <v>0</v>
      </c>
      <c r="DC25">
        <f>IF(Sheet1!G88=0,0,Sheet1!G88-$DC$7)</f>
        <v>0</v>
      </c>
      <c r="DD25">
        <f>IF(Sheet1!H88=0,0,Sheet1!H88-$DD$7)</f>
        <v>0</v>
      </c>
      <c r="DE25">
        <f>IF(Sheet1!I88=0,0,Sheet1!I88-$DE$7)</f>
        <v>0</v>
      </c>
      <c r="DF25">
        <f>IF(Sheet1!J88=0,0,Sheet1!J88-$DF$7)</f>
        <v>0</v>
      </c>
      <c r="DG25">
        <f>IF(Sheet1!K88=0,0,Sheet1!K88-$DG$7)</f>
        <v>0</v>
      </c>
      <c r="DH25">
        <f>IF(Sheet1!L88=0,0,Sheet1!L88-$DH$7)</f>
        <v>0</v>
      </c>
      <c r="DI25">
        <f>IF(Sheet1!M88=0,0,Sheet1!M88-$DI$7)</f>
        <v>0</v>
      </c>
      <c r="DJ25">
        <f>IF(Sheet1!N88=0,0,Sheet1!N88-$DJ$7)</f>
        <v>0</v>
      </c>
      <c r="DK25">
        <f>IF(Sheet1!O88=0,0,Sheet1!O88-$DK$7)</f>
        <v>0</v>
      </c>
      <c r="DL25">
        <f>IF(Sheet1!P88=0,0,Sheet1!P88-$DL$7)</f>
        <v>0</v>
      </c>
      <c r="DM25">
        <f>IF(Sheet1!Q88=0,0,Sheet1!Q88-$DM$7)</f>
        <v>0</v>
      </c>
      <c r="DN25">
        <f>IF(Sheet1!R88=0,0,Sheet1!R88-$DN$7)</f>
        <v>0</v>
      </c>
      <c r="DO25">
        <f>IF(Sheet1!S88=0,0,Sheet1!S88-$DO$7)</f>
        <v>0</v>
      </c>
      <c r="DP25">
        <f>IF(Sheet1!T88=0,0,Sheet1!T88-$DP$7)</f>
        <v>0</v>
      </c>
      <c r="DQ25">
        <f>IF(Sheet1!U88=0,0,Sheet1!U88-$DQ$7)</f>
        <v>0</v>
      </c>
      <c r="DR25">
        <f>IF(Sheet1!V88=0,0,Sheet1!V88-$DR$7)</f>
        <v>0</v>
      </c>
      <c r="DS25">
        <f>IF(Sheet1!W88=0,0,Sheet1!W88-$DS$7)</f>
        <v>0</v>
      </c>
      <c r="DT25">
        <f>IF(Sheet1!X88=0,0,Sheet1!X88-$DT$7)</f>
        <v>0</v>
      </c>
      <c r="DU25">
        <f>IF(Sheet1!Y88=0,0,Sheet1!Y88-$DU$7)</f>
        <v>0</v>
      </c>
      <c r="DV25">
        <f>IF(Sheet1!Z88=0,0,Sheet1!Z88-$DV$7)</f>
        <v>0</v>
      </c>
      <c r="DW25" s="113">
        <f>IF(Sheet1!B103=0,0,Sheet1!B103-$DW$7)</f>
        <v>0</v>
      </c>
      <c r="DX25">
        <f>IF(Sheet1!C103=0,0,Sheet1!C103-$DX$7)</f>
        <v>0</v>
      </c>
      <c r="DY25">
        <f>IF(Sheet1!D103=0,0,Sheet1!D103-$DY$7)</f>
        <v>0</v>
      </c>
      <c r="DZ25">
        <f>IF(Sheet1!E103=0,0,Sheet1!E103-$DZ$7)</f>
        <v>0</v>
      </c>
      <c r="EA25">
        <f>IF(Sheet1!F103=0,0,Sheet1!F103-$EA$7)</f>
        <v>0</v>
      </c>
      <c r="EB25">
        <f>IF(Sheet1!G103=0,0,Sheet1!G103-$EB$7)</f>
        <v>0</v>
      </c>
      <c r="EC25">
        <f>IF(Sheet1!H103=0,0,Sheet1!H103-$EC$7)</f>
        <v>0</v>
      </c>
      <c r="ED25">
        <f>IF(Sheet1!I103=0,0,Sheet1!I103-$ED$7)</f>
        <v>0</v>
      </c>
      <c r="EE25">
        <f>IF(Sheet1!J103=0,0,Sheet1!J103-$EE$7)</f>
        <v>0</v>
      </c>
      <c r="EF25">
        <f>IF(Sheet1!K103=0,0,Sheet1!K103-$EF$7)</f>
        <v>0</v>
      </c>
      <c r="EG25">
        <f>IF(Sheet1!L103=0,0,Sheet1!L103-$EG$7)</f>
        <v>0</v>
      </c>
      <c r="EH25">
        <f>IF(Sheet1!M103=0,0,Sheet1!M103-$EH$7)</f>
        <v>0</v>
      </c>
      <c r="EI25">
        <f>IF(Sheet1!N103=0,0,Sheet1!N103-$EI$7)</f>
        <v>0</v>
      </c>
      <c r="EJ25">
        <f>IF(Sheet1!O103=0,0,Sheet1!O103-$EJ$7)</f>
        <v>0</v>
      </c>
      <c r="EK25">
        <f>IF(Sheet1!P103=0,0,Sheet1!P103-$EK$7)</f>
        <v>0</v>
      </c>
      <c r="EL25">
        <f>IF(Sheet1!Q103=0,0,Sheet1!Q103-$EL$7)</f>
        <v>0</v>
      </c>
      <c r="EM25">
        <f>IF(Sheet1!R103=0,0,Sheet1!R103-$EM$7)</f>
        <v>0</v>
      </c>
      <c r="EN25">
        <f>IF(Sheet1!S103=0,0,Sheet1!S103-$EN$7)</f>
        <v>0</v>
      </c>
      <c r="EO25">
        <f>IF(Sheet1!T103=0,0,Sheet1!T103-$EO$7)</f>
        <v>0</v>
      </c>
      <c r="EP25">
        <f>IF(Sheet1!U103=0,0,Sheet1!U103-$EP$7)</f>
        <v>0</v>
      </c>
      <c r="EQ25">
        <f>IF(Sheet1!V103=0,0,Sheet1!V103-$EQ$7)</f>
        <v>0</v>
      </c>
      <c r="ER25">
        <f>IF(Sheet1!W103=0,0,Sheet1!W103-$ER$7)</f>
        <v>0</v>
      </c>
      <c r="ES25">
        <f>IF(Sheet1!X103=0,0,Sheet1!X103-$ES$7)</f>
        <v>0</v>
      </c>
      <c r="ET25">
        <f>IF(Sheet1!Y103=0,0,Sheet1!Y103-$ET$7)</f>
        <v>0</v>
      </c>
      <c r="EU25">
        <f>IF(Sheet1!Z103=0,0,Sheet1!Z103-$EU$7)</f>
        <v>0</v>
      </c>
    </row>
    <row r="26" spans="2:151" ht="13.5">
      <c r="B26">
        <f>IF(Sheet1!B29=0,0,Sheet1!B29-$B$7)</f>
        <v>0</v>
      </c>
      <c r="C26">
        <f>IF(Sheet1!C29=0,0,Sheet1!C29-$C$7)</f>
        <v>0</v>
      </c>
      <c r="D26">
        <f>IF(Sheet1!D29=0,0,Sheet1!D29-$D$7)</f>
        <v>0</v>
      </c>
      <c r="E26">
        <f>IF(Sheet1!E29=0,0,Sheet1!E29-$E$7)</f>
        <v>0</v>
      </c>
      <c r="F26">
        <f>IF(Sheet1!F29=0,0,Sheet1!F29-$F$7)</f>
        <v>0</v>
      </c>
      <c r="G26">
        <f>IF(Sheet1!G29=0,0,Sheet1!G29-$G$7)</f>
        <v>0</v>
      </c>
      <c r="H26">
        <f>IF(Sheet1!H29=0,0,Sheet1!H29-$H$7)</f>
        <v>0</v>
      </c>
      <c r="I26">
        <f>IF(Sheet1!I29=0,0,Sheet1!I29-$I$7)</f>
        <v>0</v>
      </c>
      <c r="J26">
        <f>IF(Sheet1!J29=0,0,Sheet1!J29-$J$7)</f>
        <v>0</v>
      </c>
      <c r="K26">
        <f>IF(Sheet1!K29=0,0,Sheet1!K29-$K$7)</f>
        <v>0</v>
      </c>
      <c r="L26">
        <f>IF(Sheet1!L29=0,0,Sheet1!L29-$L$7)</f>
        <v>0</v>
      </c>
      <c r="M26">
        <f>IF(Sheet1!M29=0,0,Sheet1!M29-$M$7)</f>
        <v>0</v>
      </c>
      <c r="N26">
        <f>IF(Sheet1!N29=0,0,Sheet1!N29-$N$7)</f>
        <v>0</v>
      </c>
      <c r="O26">
        <f>IF(Sheet1!O29=0,0,Sheet1!O29-$O$7)</f>
        <v>0</v>
      </c>
      <c r="P26">
        <f>IF(Sheet1!P29=0,0,Sheet1!P29-$P$7)</f>
        <v>0</v>
      </c>
      <c r="Q26">
        <f>IF(Sheet1!Q29=0,0,Sheet1!Q29-$Q$7)</f>
        <v>0</v>
      </c>
      <c r="R26">
        <f>IF(Sheet1!R29=0,0,Sheet1!R29-$R$7)</f>
        <v>0</v>
      </c>
      <c r="S26">
        <f>IF(Sheet1!S29=0,0,Sheet1!S29-$S$7)</f>
        <v>0</v>
      </c>
      <c r="T26">
        <f>IF(Sheet1!T29=0,0,Sheet1!T29-$T$7)</f>
        <v>0</v>
      </c>
      <c r="U26">
        <f>IF(Sheet1!U29=0,0,Sheet1!U29-$U$7)</f>
        <v>0</v>
      </c>
      <c r="V26">
        <f>IF(Sheet1!V29=0,0,Sheet1!V29-$V$7)</f>
        <v>0</v>
      </c>
      <c r="W26">
        <f>IF(Sheet1!W29=0,0,Sheet1!W29-$W$7)</f>
        <v>0</v>
      </c>
      <c r="X26">
        <f>IF(Sheet1!X29=0,0,Sheet1!X29-$X$7)</f>
        <v>0</v>
      </c>
      <c r="Y26">
        <f>IF(Sheet1!Y29=0,0,Sheet1!Y29-$Y$7)</f>
        <v>0</v>
      </c>
      <c r="Z26">
        <f>IF(Sheet1!Z29=0,0,Sheet1!Z29-$Z$7)</f>
        <v>0</v>
      </c>
      <c r="AA26" s="127">
        <f>IF(Sheet1!B44=0,0,Sheet1!B44-$AA$7)</f>
        <v>0</v>
      </c>
      <c r="AB26">
        <f>IF(Sheet1!C44=0,0,Sheet1!C44-$AB$7)</f>
        <v>0</v>
      </c>
      <c r="AC26">
        <f>IF(Sheet1!D44=0,0,Sheet1!D44-$AC$7)</f>
        <v>0</v>
      </c>
      <c r="AD26">
        <f>IF(Sheet1!E44=0,0,Sheet1!E44-$AD$7)</f>
        <v>0</v>
      </c>
      <c r="AE26">
        <f>IF(Sheet1!F44=0,0,Sheet1!F44-$AE$7)</f>
        <v>0</v>
      </c>
      <c r="AF26">
        <f>IF(Sheet1!G44=0,0,Sheet1!G44-$AF$7)</f>
        <v>0</v>
      </c>
      <c r="AG26">
        <f>IF(Sheet1!H44=0,0,Sheet1!H44-$AG$7)</f>
        <v>0</v>
      </c>
      <c r="AH26">
        <f>IF(Sheet1!I44=0,0,Sheet1!I44-$AH$7)</f>
        <v>0</v>
      </c>
      <c r="AI26">
        <f>IF(Sheet1!J44=0,0,Sheet1!J44-$AI$7)</f>
        <v>0</v>
      </c>
      <c r="AJ26">
        <f>IF(Sheet1!K44=0,0,Sheet1!K44-$AJ$7)</f>
        <v>0</v>
      </c>
      <c r="AK26">
        <f>IF(Sheet1!L44=0,0,Sheet1!L44-$AK$7)</f>
        <v>0</v>
      </c>
      <c r="AL26">
        <f>IF(Sheet1!M44=0,0,Sheet1!M44-$AL$7)</f>
        <v>0</v>
      </c>
      <c r="AM26">
        <f>IF(Sheet1!N44=0,0,Sheet1!N44-$AM$7)</f>
        <v>0</v>
      </c>
      <c r="AN26">
        <f>IF(Sheet1!O44=0,0,Sheet1!O44-$AN$7)</f>
        <v>0</v>
      </c>
      <c r="AO26">
        <f>IF(Sheet1!P44=0,0,Sheet1!P44-$AO$7)</f>
        <v>0</v>
      </c>
      <c r="AP26">
        <f>IF(Sheet1!Q44=0,0,Sheet1!Q44-$AP$7)</f>
        <v>0</v>
      </c>
      <c r="AQ26">
        <f>IF(Sheet1!R44=0,0,Sheet1!R44-$AQ$7)</f>
        <v>0</v>
      </c>
      <c r="AR26">
        <f>IF(Sheet1!S44=0,0,Sheet1!S44-$AR$7)</f>
        <v>0</v>
      </c>
      <c r="AS26">
        <f>IF(Sheet1!T44=0,0,Sheet1!T44-$AS$7)</f>
        <v>0</v>
      </c>
      <c r="AT26">
        <f>IF(Sheet1!U44=0,0,Sheet1!U44-$AT$7)</f>
        <v>0</v>
      </c>
      <c r="AU26">
        <f>IF(Sheet1!V44=0,0,Sheet1!V44-$AU$7)</f>
        <v>0</v>
      </c>
      <c r="AV26">
        <f>IF(Sheet1!W44=0,0,Sheet1!W44-$AV$7)</f>
        <v>0</v>
      </c>
      <c r="AW26">
        <f>IF(Sheet1!X44=0,0,Sheet1!X44-$AW$7)</f>
        <v>0</v>
      </c>
      <c r="AX26">
        <f>IF(Sheet1!Y44=0,0,Sheet1!Y44-$AX$7)</f>
        <v>0</v>
      </c>
      <c r="AY26">
        <f>IF(Sheet1!Z44=0,0,Sheet1!Z44-$AY$7)</f>
        <v>0</v>
      </c>
      <c r="AZ26" s="127">
        <f>IF(Sheet1!B59=0,0,Sheet1!B59-$AZ$7)</f>
        <v>0</v>
      </c>
      <c r="BA26">
        <f>IF(Sheet1!C59=0,0,Sheet1!C59-$BA$7)</f>
        <v>0</v>
      </c>
      <c r="BB26">
        <f>IF(Sheet1!D59=0,0,Sheet1!D59-$BB$7)</f>
        <v>0</v>
      </c>
      <c r="BC26">
        <f>IF(Sheet1!E59=0,0,Sheet1!E59-$BC$7)</f>
        <v>0</v>
      </c>
      <c r="BD26">
        <f>IF(Sheet1!I59=0,0,Sheet1!I59-$BD$7)</f>
        <v>0</v>
      </c>
      <c r="BE26">
        <f>IF(Sheet1!G59=0,0,Sheet1!G59-$BE$7)</f>
        <v>0</v>
      </c>
      <c r="BF26">
        <f>IF(Sheet1!H59=0,0,Sheet1!H59-$BF$7)</f>
        <v>0</v>
      </c>
      <c r="BG26">
        <f>IF(Sheet1!I59=0,0,Sheet1!I59-$BG$7)</f>
        <v>0</v>
      </c>
      <c r="BH26">
        <f>IF(Sheet1!J59=0,0,Sheet1!J59-$BH$7)</f>
        <v>0</v>
      </c>
      <c r="BI26">
        <f>IF(Sheet1!K59=0,0,Sheet1!K59-$BI$7)</f>
        <v>0</v>
      </c>
      <c r="BJ26">
        <f>IF(Sheet1!L59=0,0,Sheet1!L59-$BJ$7)</f>
        <v>0</v>
      </c>
      <c r="BK26">
        <f>IF(Sheet1!M59=0,0,Sheet1!M59-$BK$7)</f>
        <v>0</v>
      </c>
      <c r="BL26">
        <f>IF(Sheet1!N59=0,0,Sheet1!N59-$BL$7)</f>
        <v>0</v>
      </c>
      <c r="BM26">
        <f>IF(Sheet1!O59=0,0,Sheet1!O59-$BM$7)</f>
        <v>0</v>
      </c>
      <c r="BN26">
        <f>IF(Sheet1!P59=0,0,Sheet1!P59-$BN$7)</f>
        <v>0</v>
      </c>
      <c r="BO26">
        <f>IF(Sheet1!Q59=0,0,Sheet1!Q59-$BO$7)</f>
        <v>0</v>
      </c>
      <c r="BP26">
        <f>IF(Sheet1!R59=0,0,Sheet1!R59-$BP$7)</f>
        <v>0</v>
      </c>
      <c r="BQ26">
        <f>IF(Sheet1!S59=0,0,Sheet1!S59-$BQ$7)</f>
        <v>0</v>
      </c>
      <c r="BR26">
        <f>IF(Sheet1!T59=0,0,Sheet1!T59-$BR$7)</f>
        <v>0</v>
      </c>
      <c r="BS26">
        <f>IF(Sheet1!U59=0,0,Sheet1!U59-$BS$7)</f>
        <v>0</v>
      </c>
      <c r="BT26">
        <f>IF(Sheet1!V59=0,0,Sheet1!V59-$BT$7)</f>
        <v>0</v>
      </c>
      <c r="BU26">
        <f>IF(Sheet1!W59=0,0,Sheet1!W59-$BU$7)</f>
        <v>0</v>
      </c>
      <c r="BV26">
        <f>IF(Sheet1!X59=0,0,Sheet1!X59-$BV$7)</f>
        <v>0</v>
      </c>
      <c r="BW26">
        <f>IF(Sheet1!Y59=0,0,Sheet1!Y59-$BW$7)</f>
        <v>0</v>
      </c>
      <c r="BX26">
        <f>IF(Sheet1!Z59=0,0,Sheet1!Z59-$BX$7)</f>
        <v>0</v>
      </c>
      <c r="BY26" s="127">
        <f>IF(Sheet1!B74=0,0,Sheet1!B74-$BY$7)</f>
        <v>0</v>
      </c>
      <c r="BZ26">
        <f>IF(Sheet1!C74=0,0,Sheet1!C74-$BZ$7)</f>
        <v>0</v>
      </c>
      <c r="CA26">
        <f>IF(Sheet1!D74=0,0,Sheet1!D74-$CA$7)</f>
        <v>0</v>
      </c>
      <c r="CB26">
        <f>IF(Sheet1!E74=0,0,Sheet1!E74-$CB$7)</f>
        <v>0</v>
      </c>
      <c r="CC26">
        <f>IF(Sheet1!I74=0,0,Sheet1!I74-$CC$7)</f>
        <v>0</v>
      </c>
      <c r="CD26">
        <f>IF(Sheet1!G74=0,0,Sheet1!G74-$CD$7)</f>
        <v>0</v>
      </c>
      <c r="CE26">
        <f>IF(Sheet1!H74=0,0,Sheet1!H74-$CE$7)</f>
        <v>0</v>
      </c>
      <c r="CF26">
        <f>IF(Sheet1!I74=0,0,Sheet1!I74-$CF$7)</f>
        <v>0</v>
      </c>
      <c r="CG26">
        <f>IF(Sheet1!J74=0,0,Sheet1!J74-$CG$7)</f>
        <v>0</v>
      </c>
      <c r="CH26">
        <f>IF(Sheet1!K74=0,0,Sheet1!K74-$CH$7)</f>
        <v>0</v>
      </c>
      <c r="CI26">
        <f>IF(Sheet1!L74=0,0,Sheet1!L74-$CI$7)</f>
        <v>0</v>
      </c>
      <c r="CJ26">
        <f>IF(Sheet1!M74=0,0,Sheet1!M74-$CJ$7)</f>
        <v>0</v>
      </c>
      <c r="CK26">
        <f>IF(Sheet1!N74=0,0,Sheet1!N74-$CK$7)</f>
        <v>0</v>
      </c>
      <c r="CL26">
        <f>IF(Sheet1!O74=0,0,Sheet1!O74-$CL$7)</f>
        <v>0</v>
      </c>
      <c r="CM26">
        <f>IF(Sheet1!P74=0,0,Sheet1!P74-$CM$7)</f>
        <v>0</v>
      </c>
      <c r="CN26">
        <f>IF(Sheet1!Q74=0,0,Sheet1!Q74-$CN$7)</f>
        <v>0</v>
      </c>
      <c r="CO26">
        <f>IF(Sheet1!R74=0,0,Sheet1!R74-$CO$7)</f>
        <v>0</v>
      </c>
      <c r="CP26">
        <f>IF(Sheet1!S74=0,0,Sheet1!S74-$CP$7)</f>
        <v>0</v>
      </c>
      <c r="CQ26">
        <f>IF(Sheet1!T74=0,0,Sheet1!T74-$CQ$7)</f>
        <v>0</v>
      </c>
      <c r="CR26">
        <f>IF(Sheet1!U74=0,0,Sheet1!U74-$CR$7)</f>
        <v>0</v>
      </c>
      <c r="CS26">
        <f>IF(Sheet1!V74=0,0,Sheet1!V74-$CS$7)</f>
        <v>0</v>
      </c>
      <c r="CT26">
        <f>IF(Sheet1!W74=0,0,Sheet1!W74-$CT$7)</f>
        <v>0</v>
      </c>
      <c r="CU26">
        <f>IF(Sheet1!X74=0,0,Sheet1!X74-$CU$7)</f>
        <v>0</v>
      </c>
      <c r="CV26">
        <f>IF(Sheet1!Y74=0,0,Sheet1!Y74-$CV$7)</f>
        <v>0</v>
      </c>
      <c r="CW26">
        <f>IF(Sheet1!Z74=0,0,Sheet1!Z74-$CW$7)</f>
        <v>0</v>
      </c>
      <c r="CX26" s="127">
        <f>IF(Sheet1!B89=0,0,Sheet1!B89-$CX$7)</f>
        <v>0</v>
      </c>
      <c r="CY26">
        <f>IF(Sheet1!C89=0,0,Sheet1!C89-$CY$7)</f>
        <v>0</v>
      </c>
      <c r="CZ26">
        <f>IF(Sheet1!D89=0,0,Sheet1!D89-$CZ$7)</f>
        <v>0</v>
      </c>
      <c r="DA26">
        <f>IF(Sheet1!E89=0,0,Sheet1!E89-$DA$7)</f>
        <v>0</v>
      </c>
      <c r="DB26">
        <f>IF(Sheet1!F89=0,0,Sheet1!F89-$DB$7)</f>
        <v>0</v>
      </c>
      <c r="DC26">
        <f>IF(Sheet1!G89=0,0,Sheet1!G89-$DC$7)</f>
        <v>0</v>
      </c>
      <c r="DD26">
        <f>IF(Sheet1!H89=0,0,Sheet1!H89-$DD$7)</f>
        <v>0</v>
      </c>
      <c r="DE26">
        <f>IF(Sheet1!I89=0,0,Sheet1!I89-$DE$7)</f>
        <v>0</v>
      </c>
      <c r="DF26">
        <f>IF(Sheet1!J89=0,0,Sheet1!J89-$DF$7)</f>
        <v>0</v>
      </c>
      <c r="DG26">
        <f>IF(Sheet1!K89=0,0,Sheet1!K89-$DG$7)</f>
        <v>0</v>
      </c>
      <c r="DH26">
        <f>IF(Sheet1!L89=0,0,Sheet1!L89-$DH$7)</f>
        <v>0</v>
      </c>
      <c r="DI26">
        <f>IF(Sheet1!M89=0,0,Sheet1!M89-$DI$7)</f>
        <v>0</v>
      </c>
      <c r="DJ26">
        <f>IF(Sheet1!N89=0,0,Sheet1!N89-$DJ$7)</f>
        <v>0</v>
      </c>
      <c r="DK26">
        <f>IF(Sheet1!O89=0,0,Sheet1!O89-$DK$7)</f>
        <v>0</v>
      </c>
      <c r="DL26">
        <f>IF(Sheet1!P89=0,0,Sheet1!P89-$DL$7)</f>
        <v>0</v>
      </c>
      <c r="DM26">
        <f>IF(Sheet1!Q89=0,0,Sheet1!Q89-$DM$7)</f>
        <v>0</v>
      </c>
      <c r="DN26">
        <f>IF(Sheet1!R89=0,0,Sheet1!R89-$DN$7)</f>
        <v>0</v>
      </c>
      <c r="DO26">
        <f>IF(Sheet1!S89=0,0,Sheet1!S89-$DO$7)</f>
        <v>0</v>
      </c>
      <c r="DP26">
        <f>IF(Sheet1!T89=0,0,Sheet1!T89-$DP$7)</f>
        <v>0</v>
      </c>
      <c r="DQ26">
        <f>IF(Sheet1!U89=0,0,Sheet1!U89-$DQ$7)</f>
        <v>0</v>
      </c>
      <c r="DR26">
        <f>IF(Sheet1!V89=0,0,Sheet1!V89-$DR$7)</f>
        <v>0</v>
      </c>
      <c r="DS26">
        <f>IF(Sheet1!W89=0,0,Sheet1!W89-$DS$7)</f>
        <v>0</v>
      </c>
      <c r="DT26">
        <f>IF(Sheet1!X89=0,0,Sheet1!X89-$DT$7)</f>
        <v>0</v>
      </c>
      <c r="DU26">
        <f>IF(Sheet1!Y89=0,0,Sheet1!Y89-$DU$7)</f>
        <v>0</v>
      </c>
      <c r="DV26">
        <f>IF(Sheet1!Z89=0,0,Sheet1!Z89-$DV$7)</f>
        <v>0</v>
      </c>
      <c r="DW26" s="113">
        <f>IF(Sheet1!B104=0,0,Sheet1!B104-$DW$7)</f>
        <v>0</v>
      </c>
      <c r="DX26">
        <f>IF(Sheet1!C104=0,0,Sheet1!C104-$DX$7)</f>
        <v>0</v>
      </c>
      <c r="DY26">
        <f>IF(Sheet1!D104=0,0,Sheet1!D104-$DY$7)</f>
        <v>0</v>
      </c>
      <c r="DZ26">
        <f>IF(Sheet1!E104=0,0,Sheet1!E104-$DZ$7)</f>
        <v>0</v>
      </c>
      <c r="EA26">
        <f>IF(Sheet1!F104=0,0,Sheet1!F104-$EA$7)</f>
        <v>0</v>
      </c>
      <c r="EB26">
        <f>IF(Sheet1!G104=0,0,Sheet1!G104-$EB$7)</f>
        <v>0</v>
      </c>
      <c r="EC26">
        <f>IF(Sheet1!H104=0,0,Sheet1!H104-$EC$7)</f>
        <v>0</v>
      </c>
      <c r="ED26">
        <f>IF(Sheet1!I104=0,0,Sheet1!I104-$ED$7)</f>
        <v>0</v>
      </c>
      <c r="EE26">
        <f>IF(Sheet1!J104=0,0,Sheet1!J104-$EE$7)</f>
        <v>0</v>
      </c>
      <c r="EF26">
        <f>IF(Sheet1!K104=0,0,Sheet1!K104-$EF$7)</f>
        <v>0</v>
      </c>
      <c r="EG26">
        <f>IF(Sheet1!L104=0,0,Sheet1!L104-$EG$7)</f>
        <v>0</v>
      </c>
      <c r="EH26">
        <f>IF(Sheet1!M104=0,0,Sheet1!M104-$EH$7)</f>
        <v>0</v>
      </c>
      <c r="EI26">
        <f>IF(Sheet1!N104=0,0,Sheet1!N104-$EI$7)</f>
        <v>0</v>
      </c>
      <c r="EJ26">
        <f>IF(Sheet1!O104=0,0,Sheet1!O104-$EJ$7)</f>
        <v>0</v>
      </c>
      <c r="EK26">
        <f>IF(Sheet1!P104=0,0,Sheet1!P104-$EK$7)</f>
        <v>0</v>
      </c>
      <c r="EL26">
        <f>IF(Sheet1!Q104=0,0,Sheet1!Q104-$EL$7)</f>
        <v>0</v>
      </c>
      <c r="EM26">
        <f>IF(Sheet1!R104=0,0,Sheet1!R104-$EM$7)</f>
        <v>0</v>
      </c>
      <c r="EN26">
        <f>IF(Sheet1!S104=0,0,Sheet1!S104-$EN$7)</f>
        <v>0</v>
      </c>
      <c r="EO26">
        <f>IF(Sheet1!T104=0,0,Sheet1!T104-$EO$7)</f>
        <v>0</v>
      </c>
      <c r="EP26">
        <f>IF(Sheet1!U104=0,0,Sheet1!U104-$EP$7)</f>
        <v>0</v>
      </c>
      <c r="EQ26">
        <f>IF(Sheet1!V104=0,0,Sheet1!V104-$EQ$7)</f>
        <v>0</v>
      </c>
      <c r="ER26">
        <f>IF(Sheet1!W104=0,0,Sheet1!W104-$ER$7)</f>
        <v>0</v>
      </c>
      <c r="ES26">
        <f>IF(Sheet1!X104=0,0,Sheet1!X104-$ES$7)</f>
        <v>0</v>
      </c>
      <c r="ET26">
        <f>IF(Sheet1!Y104=0,0,Sheet1!Y104-$ET$7)</f>
        <v>0</v>
      </c>
      <c r="EU26">
        <f>IF(Sheet1!Z104=0,0,Sheet1!Z104-$EU$7)</f>
        <v>0</v>
      </c>
    </row>
    <row r="27" spans="2:151" ht="13.5">
      <c r="B27">
        <f>IF(Sheet1!B30=0,0,Sheet1!B30-$B$7)</f>
        <v>0</v>
      </c>
      <c r="C27">
        <f>IF(Sheet1!C30=0,0,Sheet1!C30-$C$7)</f>
        <v>0</v>
      </c>
      <c r="D27">
        <f>IF(Sheet1!D30=0,0,Sheet1!D30-$D$7)</f>
        <v>0</v>
      </c>
      <c r="E27">
        <f>IF(Sheet1!E30=0,0,Sheet1!E30-$E$7)</f>
        <v>0</v>
      </c>
      <c r="F27">
        <f>IF(Sheet1!F30=0,0,Sheet1!F30-$F$7)</f>
        <v>0</v>
      </c>
      <c r="G27">
        <f>IF(Sheet1!G30=0,0,Sheet1!G30-$G$7)</f>
        <v>0</v>
      </c>
      <c r="H27">
        <f>IF(Sheet1!H30=0,0,Sheet1!H30-$H$7)</f>
        <v>0</v>
      </c>
      <c r="I27">
        <f>IF(Sheet1!I30=0,0,Sheet1!I30-$I$7)</f>
        <v>0</v>
      </c>
      <c r="J27">
        <f>IF(Sheet1!J30=0,0,Sheet1!J30-$J$7)</f>
        <v>0</v>
      </c>
      <c r="K27">
        <f>IF(Sheet1!K30=0,0,Sheet1!K30-$K$7)</f>
        <v>0</v>
      </c>
      <c r="L27">
        <f>IF(Sheet1!L30=0,0,Sheet1!L30-$L$7)</f>
        <v>0</v>
      </c>
      <c r="M27">
        <f>IF(Sheet1!M30=0,0,Sheet1!M30-$M$7)</f>
        <v>0</v>
      </c>
      <c r="N27">
        <f>IF(Sheet1!N30=0,0,Sheet1!N30-$N$7)</f>
        <v>0</v>
      </c>
      <c r="O27">
        <f>IF(Sheet1!O30=0,0,Sheet1!O30-$O$7)</f>
        <v>0</v>
      </c>
      <c r="P27">
        <f>IF(Sheet1!P30=0,0,Sheet1!P30-$P$7)</f>
        <v>0</v>
      </c>
      <c r="Q27">
        <f>IF(Sheet1!Q30=0,0,Sheet1!Q30-$Q$7)</f>
        <v>0</v>
      </c>
      <c r="R27">
        <f>IF(Sheet1!R30=0,0,Sheet1!R30-$R$7)</f>
        <v>0</v>
      </c>
      <c r="S27">
        <f>IF(Sheet1!S30=0,0,Sheet1!S30-$S$7)</f>
        <v>0</v>
      </c>
      <c r="T27">
        <f>IF(Sheet1!T30=0,0,Sheet1!T30-$T$7)</f>
        <v>0</v>
      </c>
      <c r="U27">
        <f>IF(Sheet1!U30=0,0,Sheet1!U30-$U$7)</f>
        <v>0</v>
      </c>
      <c r="V27">
        <f>IF(Sheet1!V30=0,0,Sheet1!V30-$V$7)</f>
        <v>0</v>
      </c>
      <c r="W27">
        <f>IF(Sheet1!W30=0,0,Sheet1!W30-$W$7)</f>
        <v>0</v>
      </c>
      <c r="X27">
        <f>IF(Sheet1!X30=0,0,Sheet1!X30-$X$7)</f>
        <v>0</v>
      </c>
      <c r="Y27">
        <f>IF(Sheet1!Y30=0,0,Sheet1!Y30-$Y$7)</f>
        <v>0</v>
      </c>
      <c r="Z27">
        <f>IF(Sheet1!Z30=0,0,Sheet1!Z30-$Z$7)</f>
        <v>0</v>
      </c>
      <c r="AA27" s="127">
        <f>IF(Sheet1!B45=0,0,Sheet1!B45-$AA$7)</f>
        <v>0</v>
      </c>
      <c r="AB27">
        <f>IF(Sheet1!C45=0,0,Sheet1!C45-$AB$7)</f>
        <v>0</v>
      </c>
      <c r="AC27">
        <f>IF(Sheet1!D45=0,0,Sheet1!D45-$AC$7)</f>
        <v>0</v>
      </c>
      <c r="AD27">
        <f>IF(Sheet1!E45=0,0,Sheet1!E45-$AD$7)</f>
        <v>0</v>
      </c>
      <c r="AE27">
        <f>IF(Sheet1!F45=0,0,Sheet1!F45-$AE$7)</f>
        <v>0</v>
      </c>
      <c r="AF27">
        <f>IF(Sheet1!G45=0,0,Sheet1!G45-$AF$7)</f>
        <v>0</v>
      </c>
      <c r="AG27">
        <f>IF(Sheet1!H45=0,0,Sheet1!H45-$AG$7)</f>
        <v>0</v>
      </c>
      <c r="AH27">
        <f>IF(Sheet1!I45=0,0,Sheet1!I45-$AH$7)</f>
        <v>0</v>
      </c>
      <c r="AI27">
        <f>IF(Sheet1!J45=0,0,Sheet1!J45-$AI$7)</f>
        <v>0</v>
      </c>
      <c r="AJ27">
        <f>IF(Sheet1!K45=0,0,Sheet1!K45-$AJ$7)</f>
        <v>0</v>
      </c>
      <c r="AK27">
        <f>IF(Sheet1!L45=0,0,Sheet1!L45-$AK$7)</f>
        <v>0</v>
      </c>
      <c r="AL27">
        <f>IF(Sheet1!M45=0,0,Sheet1!M45-$AL$7)</f>
        <v>0</v>
      </c>
      <c r="AM27">
        <f>IF(Sheet1!N45=0,0,Sheet1!N45-$AM$7)</f>
        <v>0</v>
      </c>
      <c r="AN27">
        <f>IF(Sheet1!O45=0,0,Sheet1!O45-$AN$7)</f>
        <v>0</v>
      </c>
      <c r="AO27">
        <f>IF(Sheet1!P45=0,0,Sheet1!P45-$AO$7)</f>
        <v>0</v>
      </c>
      <c r="AP27">
        <f>IF(Sheet1!Q45=0,0,Sheet1!Q45-$AP$7)</f>
        <v>0</v>
      </c>
      <c r="AQ27">
        <f>IF(Sheet1!R45=0,0,Sheet1!R45-$AQ$7)</f>
        <v>0</v>
      </c>
      <c r="AR27">
        <f>IF(Sheet1!S45=0,0,Sheet1!S45-$AR$7)</f>
        <v>0</v>
      </c>
      <c r="AS27">
        <f>IF(Sheet1!T45=0,0,Sheet1!T45-$AS$7)</f>
        <v>0</v>
      </c>
      <c r="AT27">
        <f>IF(Sheet1!U45=0,0,Sheet1!U45-$AT$7)</f>
        <v>0</v>
      </c>
      <c r="AU27">
        <f>IF(Sheet1!V45=0,0,Sheet1!V45-$AU$7)</f>
        <v>0</v>
      </c>
      <c r="AV27">
        <f>IF(Sheet1!W45=0,0,Sheet1!W45-$AV$7)</f>
        <v>0</v>
      </c>
      <c r="AW27">
        <f>IF(Sheet1!X45=0,0,Sheet1!X45-$AW$7)</f>
        <v>0</v>
      </c>
      <c r="AX27">
        <f>IF(Sheet1!Y45=0,0,Sheet1!Y45-$AX$7)</f>
        <v>0</v>
      </c>
      <c r="AY27">
        <f>IF(Sheet1!Z45=0,0,Sheet1!Z45-$AY$7)</f>
        <v>0</v>
      </c>
      <c r="AZ27" s="127">
        <f>IF(Sheet1!B60=0,0,Sheet1!B60-$AZ$7)</f>
        <v>0</v>
      </c>
      <c r="BA27">
        <f>IF(Sheet1!C60=0,0,Sheet1!C60-$BA$7)</f>
        <v>0</v>
      </c>
      <c r="BB27">
        <f>IF(Sheet1!D60=0,0,Sheet1!D60-$BB$7)</f>
        <v>0</v>
      </c>
      <c r="BC27">
        <f>IF(Sheet1!E60=0,0,Sheet1!E60-$BC$7)</f>
        <v>0</v>
      </c>
      <c r="BD27">
        <f>IF(Sheet1!I60=0,0,Sheet1!I60-$BD$7)</f>
        <v>0</v>
      </c>
      <c r="BE27">
        <f>IF(Sheet1!G60=0,0,Sheet1!G60-$BE$7)</f>
        <v>0</v>
      </c>
      <c r="BF27">
        <f>IF(Sheet1!H60=0,0,Sheet1!H60-$BF$7)</f>
        <v>0</v>
      </c>
      <c r="BG27">
        <f>IF(Sheet1!I60=0,0,Sheet1!I60-$BG$7)</f>
        <v>0</v>
      </c>
      <c r="BH27">
        <f>IF(Sheet1!J60=0,0,Sheet1!J60-$BH$7)</f>
        <v>0</v>
      </c>
      <c r="BI27">
        <f>IF(Sheet1!K60=0,0,Sheet1!K60-$BI$7)</f>
        <v>0</v>
      </c>
      <c r="BJ27">
        <f>IF(Sheet1!L60=0,0,Sheet1!L60-$BJ$7)</f>
        <v>0</v>
      </c>
      <c r="BK27">
        <f>IF(Sheet1!M60=0,0,Sheet1!M60-$BK$7)</f>
        <v>0</v>
      </c>
      <c r="BL27">
        <f>IF(Sheet1!N60=0,0,Sheet1!N60-$BL$7)</f>
        <v>0</v>
      </c>
      <c r="BM27">
        <f>IF(Sheet1!O60=0,0,Sheet1!O60-$BM$7)</f>
        <v>0</v>
      </c>
      <c r="BN27">
        <f>IF(Sheet1!P60=0,0,Sheet1!P60-$BN$7)</f>
        <v>0</v>
      </c>
      <c r="BO27">
        <f>IF(Sheet1!Q60=0,0,Sheet1!Q60-$BO$7)</f>
        <v>0</v>
      </c>
      <c r="BP27">
        <f>IF(Sheet1!R60=0,0,Sheet1!R60-$BP$7)</f>
        <v>0</v>
      </c>
      <c r="BQ27">
        <f>IF(Sheet1!S60=0,0,Sheet1!S60-$BQ$7)</f>
        <v>0</v>
      </c>
      <c r="BR27">
        <f>IF(Sheet1!T60=0,0,Sheet1!T60-$BR$7)</f>
        <v>0</v>
      </c>
      <c r="BS27">
        <f>IF(Sheet1!U60=0,0,Sheet1!U60-$BS$7)</f>
        <v>0</v>
      </c>
      <c r="BT27">
        <f>IF(Sheet1!V60=0,0,Sheet1!V60-$BT$7)</f>
        <v>0</v>
      </c>
      <c r="BU27">
        <f>IF(Sheet1!W60=0,0,Sheet1!W60-$BU$7)</f>
        <v>0</v>
      </c>
      <c r="BV27">
        <f>IF(Sheet1!X60=0,0,Sheet1!X60-$BV$7)</f>
        <v>0</v>
      </c>
      <c r="BW27">
        <f>IF(Sheet1!Y60=0,0,Sheet1!Y60-$BW$7)</f>
        <v>0</v>
      </c>
      <c r="BX27">
        <f>IF(Sheet1!Z60=0,0,Sheet1!Z60-$BX$7)</f>
        <v>0</v>
      </c>
      <c r="BY27" s="127">
        <f>IF(Sheet1!B75=0,0,Sheet1!B75-$BY$7)</f>
        <v>0</v>
      </c>
      <c r="BZ27">
        <f>IF(Sheet1!C75=0,0,Sheet1!C75-$BZ$7)</f>
        <v>0</v>
      </c>
      <c r="CA27">
        <f>IF(Sheet1!D75=0,0,Sheet1!D75-$CA$7)</f>
        <v>0</v>
      </c>
      <c r="CB27">
        <f>IF(Sheet1!E75=0,0,Sheet1!E75-$CB$7)</f>
        <v>0</v>
      </c>
      <c r="CC27">
        <f>IF(Sheet1!I75=0,0,Sheet1!I75-$CC$7)</f>
        <v>0</v>
      </c>
      <c r="CD27">
        <f>IF(Sheet1!G75=0,0,Sheet1!G75-$CD$7)</f>
        <v>0</v>
      </c>
      <c r="CE27">
        <f>IF(Sheet1!H75=0,0,Sheet1!H75-$CE$7)</f>
        <v>0</v>
      </c>
      <c r="CF27">
        <f>IF(Sheet1!I75=0,0,Sheet1!I75-$CF$7)</f>
        <v>0</v>
      </c>
      <c r="CG27">
        <f>IF(Sheet1!J75=0,0,Sheet1!J75-$CG$7)</f>
        <v>0</v>
      </c>
      <c r="CH27">
        <f>IF(Sheet1!K75=0,0,Sheet1!K75-$CH$7)</f>
        <v>0</v>
      </c>
      <c r="CI27">
        <f>IF(Sheet1!L75=0,0,Sheet1!L75-$CI$7)</f>
        <v>0</v>
      </c>
      <c r="CJ27">
        <f>IF(Sheet1!M75=0,0,Sheet1!M75-$CJ$7)</f>
        <v>0</v>
      </c>
      <c r="CK27">
        <f>IF(Sheet1!N75=0,0,Sheet1!N75-$CK$7)</f>
        <v>0</v>
      </c>
      <c r="CL27">
        <f>IF(Sheet1!O75=0,0,Sheet1!O75-$CL$7)</f>
        <v>0</v>
      </c>
      <c r="CM27">
        <f>IF(Sheet1!P75=0,0,Sheet1!P75-$CM$7)</f>
        <v>0</v>
      </c>
      <c r="CN27">
        <f>IF(Sheet1!Q75=0,0,Sheet1!Q75-$CN$7)</f>
        <v>0</v>
      </c>
      <c r="CO27">
        <f>IF(Sheet1!R75=0,0,Sheet1!R75-$CO$7)</f>
        <v>0</v>
      </c>
      <c r="CP27">
        <f>IF(Sheet1!S75=0,0,Sheet1!S75-$CP$7)</f>
        <v>0</v>
      </c>
      <c r="CQ27">
        <f>IF(Sheet1!T75=0,0,Sheet1!T75-$CQ$7)</f>
        <v>0</v>
      </c>
      <c r="CR27">
        <f>IF(Sheet1!U75=0,0,Sheet1!U75-$CR$7)</f>
        <v>0</v>
      </c>
      <c r="CS27">
        <f>IF(Sheet1!V75=0,0,Sheet1!V75-$CS$7)</f>
        <v>0</v>
      </c>
      <c r="CT27">
        <f>IF(Sheet1!W75=0,0,Sheet1!W75-$CT$7)</f>
        <v>0</v>
      </c>
      <c r="CU27">
        <f>IF(Sheet1!X75=0,0,Sheet1!X75-$CU$7)</f>
        <v>0</v>
      </c>
      <c r="CV27">
        <f>IF(Sheet1!Y75=0,0,Sheet1!Y75-$CV$7)</f>
        <v>0</v>
      </c>
      <c r="CW27">
        <f>IF(Sheet1!Z75=0,0,Sheet1!Z75-$CW$7)</f>
        <v>0</v>
      </c>
      <c r="CX27" s="127">
        <f>IF(Sheet1!B90=0,0,Sheet1!B90-$CX$7)</f>
        <v>0</v>
      </c>
      <c r="CY27">
        <f>IF(Sheet1!C90=0,0,Sheet1!C90-$CY$7)</f>
        <v>0</v>
      </c>
      <c r="CZ27">
        <f>IF(Sheet1!D90=0,0,Sheet1!D90-$CZ$7)</f>
        <v>0</v>
      </c>
      <c r="DA27">
        <f>IF(Sheet1!E90=0,0,Sheet1!E90-$DA$7)</f>
        <v>0</v>
      </c>
      <c r="DB27">
        <f>IF(Sheet1!F90=0,0,Sheet1!F90-$DB$7)</f>
        <v>0</v>
      </c>
      <c r="DC27">
        <f>IF(Sheet1!G90=0,0,Sheet1!G90-$DC$7)</f>
        <v>0</v>
      </c>
      <c r="DD27">
        <f>IF(Sheet1!H90=0,0,Sheet1!H90-$DD$7)</f>
        <v>0</v>
      </c>
      <c r="DE27">
        <f>IF(Sheet1!I90=0,0,Sheet1!I90-$DE$7)</f>
        <v>0</v>
      </c>
      <c r="DF27">
        <f>IF(Sheet1!J90=0,0,Sheet1!J90-$DF$7)</f>
        <v>0</v>
      </c>
      <c r="DG27">
        <f>IF(Sheet1!K90=0,0,Sheet1!K90-$DG$7)</f>
        <v>0</v>
      </c>
      <c r="DH27">
        <f>IF(Sheet1!L90=0,0,Sheet1!L90-$DH$7)</f>
        <v>0</v>
      </c>
      <c r="DI27">
        <f>IF(Sheet1!M90=0,0,Sheet1!M90-$DI$7)</f>
        <v>0</v>
      </c>
      <c r="DJ27">
        <f>IF(Sheet1!N90=0,0,Sheet1!N90-$DJ$7)</f>
        <v>0</v>
      </c>
      <c r="DK27">
        <f>IF(Sheet1!O90=0,0,Sheet1!O90-$DK$7)</f>
        <v>0</v>
      </c>
      <c r="DL27">
        <f>IF(Sheet1!P90=0,0,Sheet1!P90-$DL$7)</f>
        <v>0</v>
      </c>
      <c r="DM27">
        <f>IF(Sheet1!Q90=0,0,Sheet1!Q90-$DM$7)</f>
        <v>0</v>
      </c>
      <c r="DN27">
        <f>IF(Sheet1!R90=0,0,Sheet1!R90-$DN$7)</f>
        <v>0</v>
      </c>
      <c r="DO27">
        <f>IF(Sheet1!S90=0,0,Sheet1!S90-$DO$7)</f>
        <v>0</v>
      </c>
      <c r="DP27">
        <f>IF(Sheet1!T90=0,0,Sheet1!T90-$DP$7)</f>
        <v>0</v>
      </c>
      <c r="DQ27">
        <f>IF(Sheet1!U90=0,0,Sheet1!U90-$DQ$7)</f>
        <v>0</v>
      </c>
      <c r="DR27">
        <f>IF(Sheet1!V90=0,0,Sheet1!V90-$DR$7)</f>
        <v>0</v>
      </c>
      <c r="DS27">
        <f>IF(Sheet1!W90=0,0,Sheet1!W90-$DS$7)</f>
        <v>0</v>
      </c>
      <c r="DT27">
        <f>IF(Sheet1!X90=0,0,Sheet1!X90-$DT$7)</f>
        <v>0</v>
      </c>
      <c r="DU27">
        <f>IF(Sheet1!Y90=0,0,Sheet1!Y90-$DU$7)</f>
        <v>0</v>
      </c>
      <c r="DV27">
        <f>IF(Sheet1!Z90=0,0,Sheet1!Z90-$DV$7)</f>
        <v>0</v>
      </c>
      <c r="DW27" s="113">
        <f>IF(Sheet1!B105=0,0,Sheet1!B105-$DW$7)</f>
        <v>0</v>
      </c>
      <c r="DX27">
        <f>IF(Sheet1!C105=0,0,Sheet1!C105-$DX$7)</f>
        <v>0</v>
      </c>
      <c r="DY27">
        <f>IF(Sheet1!D105=0,0,Sheet1!D105-$DY$7)</f>
        <v>0</v>
      </c>
      <c r="DZ27">
        <f>IF(Sheet1!E105=0,0,Sheet1!E105-$DZ$7)</f>
        <v>0</v>
      </c>
      <c r="EA27">
        <f>IF(Sheet1!F105=0,0,Sheet1!F105-$EA$7)</f>
        <v>0</v>
      </c>
      <c r="EB27">
        <f>IF(Sheet1!G105=0,0,Sheet1!G105-$EB$7)</f>
        <v>0</v>
      </c>
      <c r="EC27">
        <f>IF(Sheet1!H105=0,0,Sheet1!H105-$EC$7)</f>
        <v>0</v>
      </c>
      <c r="ED27">
        <f>IF(Sheet1!I105=0,0,Sheet1!I105-$ED$7)</f>
        <v>0</v>
      </c>
      <c r="EE27">
        <f>IF(Sheet1!J105=0,0,Sheet1!J105-$EE$7)</f>
        <v>0</v>
      </c>
      <c r="EF27">
        <f>IF(Sheet1!K105=0,0,Sheet1!K105-$EF$7)</f>
        <v>0</v>
      </c>
      <c r="EG27">
        <f>IF(Sheet1!L105=0,0,Sheet1!L105-$EG$7)</f>
        <v>0</v>
      </c>
      <c r="EH27">
        <f>IF(Sheet1!M105=0,0,Sheet1!M105-$EH$7)</f>
        <v>0</v>
      </c>
      <c r="EI27">
        <f>IF(Sheet1!N105=0,0,Sheet1!N105-$EI$7)</f>
        <v>0</v>
      </c>
      <c r="EJ27">
        <f>IF(Sheet1!O105=0,0,Sheet1!O105-$EJ$7)</f>
        <v>0</v>
      </c>
      <c r="EK27">
        <f>IF(Sheet1!P105=0,0,Sheet1!P105-$EK$7)</f>
        <v>0</v>
      </c>
      <c r="EL27">
        <f>IF(Sheet1!Q105=0,0,Sheet1!Q105-$EL$7)</f>
        <v>0</v>
      </c>
      <c r="EM27">
        <f>IF(Sheet1!R105=0,0,Sheet1!R105-$EM$7)</f>
        <v>0</v>
      </c>
      <c r="EN27">
        <f>IF(Sheet1!S105=0,0,Sheet1!S105-$EN$7)</f>
        <v>0</v>
      </c>
      <c r="EO27">
        <f>IF(Sheet1!T105=0,0,Sheet1!T105-$EO$7)</f>
        <v>0</v>
      </c>
      <c r="EP27">
        <f>IF(Sheet1!U105=0,0,Sheet1!U105-$EP$7)</f>
        <v>0</v>
      </c>
      <c r="EQ27">
        <f>IF(Sheet1!V105=0,0,Sheet1!V105-$EQ$7)</f>
        <v>0</v>
      </c>
      <c r="ER27">
        <f>IF(Sheet1!W105=0,0,Sheet1!W105-$ER$7)</f>
        <v>0</v>
      </c>
      <c r="ES27">
        <f>IF(Sheet1!X105=0,0,Sheet1!X105-$ES$7)</f>
        <v>0</v>
      </c>
      <c r="ET27">
        <f>IF(Sheet1!Y105=0,0,Sheet1!Y105-$ET$7)</f>
        <v>0</v>
      </c>
      <c r="EU27">
        <f>IF(Sheet1!Z105=0,0,Sheet1!Z105-$EU$7)</f>
        <v>0</v>
      </c>
    </row>
    <row r="28" spans="2:151" ht="13.5">
      <c r="B28">
        <f>IF(Sheet1!B31=0,0,Sheet1!B31-$B$7)</f>
        <v>0</v>
      </c>
      <c r="C28">
        <f>IF(Sheet1!C31=0,0,Sheet1!C31-$C$7)</f>
        <v>0</v>
      </c>
      <c r="D28">
        <f>IF(Sheet1!D31=0,0,Sheet1!D31-$D$7)</f>
        <v>0</v>
      </c>
      <c r="E28">
        <f>IF(Sheet1!E31=0,0,Sheet1!E31-$E$7)</f>
        <v>0</v>
      </c>
      <c r="F28">
        <f>IF(Sheet1!F31=0,0,Sheet1!F31-$F$7)</f>
        <v>0</v>
      </c>
      <c r="G28">
        <f>IF(Sheet1!G31=0,0,Sheet1!G31-$G$7)</f>
        <v>0</v>
      </c>
      <c r="H28">
        <f>IF(Sheet1!H31=0,0,Sheet1!H31-$H$7)</f>
        <v>0</v>
      </c>
      <c r="I28">
        <f>IF(Sheet1!I31=0,0,Sheet1!I31-$I$7)</f>
        <v>0</v>
      </c>
      <c r="J28">
        <f>IF(Sheet1!J31=0,0,Sheet1!J31-$J$7)</f>
        <v>0</v>
      </c>
      <c r="K28">
        <f>IF(Sheet1!K31=0,0,Sheet1!K31-$K$7)</f>
        <v>0</v>
      </c>
      <c r="L28">
        <f>IF(Sheet1!L31=0,0,Sheet1!L31-$L$7)</f>
        <v>0</v>
      </c>
      <c r="M28">
        <f>IF(Sheet1!M31=0,0,Sheet1!M31-$M$7)</f>
        <v>0</v>
      </c>
      <c r="N28">
        <f>IF(Sheet1!N31=0,0,Sheet1!N31-$N$7)</f>
        <v>0</v>
      </c>
      <c r="O28">
        <f>IF(Sheet1!O31=0,0,Sheet1!O31-$O$7)</f>
        <v>0</v>
      </c>
      <c r="P28">
        <f>IF(Sheet1!P31=0,0,Sheet1!P31-$P$7)</f>
        <v>0</v>
      </c>
      <c r="Q28">
        <f>IF(Sheet1!Q31=0,0,Sheet1!Q31-$Q$7)</f>
        <v>0</v>
      </c>
      <c r="R28">
        <f>IF(Sheet1!R31=0,0,Sheet1!R31-$R$7)</f>
        <v>0</v>
      </c>
      <c r="S28">
        <f>IF(Sheet1!S31=0,0,Sheet1!S31-$S$7)</f>
        <v>0</v>
      </c>
      <c r="T28">
        <f>IF(Sheet1!T31=0,0,Sheet1!T31-$T$7)</f>
        <v>0</v>
      </c>
      <c r="U28">
        <f>IF(Sheet1!U31=0,0,Sheet1!U31-$U$7)</f>
        <v>0</v>
      </c>
      <c r="V28">
        <f>IF(Sheet1!V31=0,0,Sheet1!V31-$V$7)</f>
        <v>0</v>
      </c>
      <c r="W28">
        <f>IF(Sheet1!W31=0,0,Sheet1!W31-$W$7)</f>
        <v>0</v>
      </c>
      <c r="X28">
        <f>IF(Sheet1!X31=0,0,Sheet1!X31-$X$7)</f>
        <v>0</v>
      </c>
      <c r="Y28">
        <f>IF(Sheet1!Y31=0,0,Sheet1!Y31-$Y$7)</f>
        <v>0</v>
      </c>
      <c r="Z28">
        <f>IF(Sheet1!Z31=0,0,Sheet1!Z31-$Z$7)</f>
        <v>0</v>
      </c>
      <c r="AA28" s="127">
        <f>IF(Sheet1!B46=0,0,Sheet1!B46-$AA$7)</f>
        <v>0</v>
      </c>
      <c r="AB28">
        <f>IF(Sheet1!C46=0,0,Sheet1!C46-$AB$7)</f>
        <v>0</v>
      </c>
      <c r="AC28">
        <f>IF(Sheet1!D46=0,0,Sheet1!D46-$AC$7)</f>
        <v>0</v>
      </c>
      <c r="AD28">
        <f>IF(Sheet1!E46=0,0,Sheet1!E46-$AD$7)</f>
        <v>0</v>
      </c>
      <c r="AE28">
        <f>IF(Sheet1!F46=0,0,Sheet1!F46-$AE$7)</f>
        <v>0</v>
      </c>
      <c r="AF28">
        <f>IF(Sheet1!G46=0,0,Sheet1!G46-$AF$7)</f>
        <v>0</v>
      </c>
      <c r="AG28">
        <f>IF(Sheet1!H46=0,0,Sheet1!H46-$AG$7)</f>
        <v>0</v>
      </c>
      <c r="AH28">
        <f>IF(Sheet1!I46=0,0,Sheet1!I46-$AH$7)</f>
        <v>0</v>
      </c>
      <c r="AI28">
        <f>IF(Sheet1!J46=0,0,Sheet1!J46-$AI$7)</f>
        <v>0</v>
      </c>
      <c r="AJ28">
        <f>IF(Sheet1!K46=0,0,Sheet1!K46-$AJ$7)</f>
        <v>0</v>
      </c>
      <c r="AK28">
        <f>IF(Sheet1!L46=0,0,Sheet1!L46-$AK$7)</f>
        <v>0</v>
      </c>
      <c r="AL28">
        <f>IF(Sheet1!M46=0,0,Sheet1!M46-$AL$7)</f>
        <v>0</v>
      </c>
      <c r="AM28">
        <f>IF(Sheet1!N46=0,0,Sheet1!N46-$AM$7)</f>
        <v>0</v>
      </c>
      <c r="AN28">
        <f>IF(Sheet1!O46=0,0,Sheet1!O46-$AN$7)</f>
        <v>0</v>
      </c>
      <c r="AO28">
        <f>IF(Sheet1!P46=0,0,Sheet1!P46-$AO$7)</f>
        <v>0</v>
      </c>
      <c r="AP28">
        <f>IF(Sheet1!Q46=0,0,Sheet1!Q46-$AP$7)</f>
        <v>0</v>
      </c>
      <c r="AQ28">
        <f>IF(Sheet1!R46=0,0,Sheet1!R46-$AQ$7)</f>
        <v>0</v>
      </c>
      <c r="AR28">
        <f>IF(Sheet1!S46=0,0,Sheet1!S46-$AR$7)</f>
        <v>0</v>
      </c>
      <c r="AS28">
        <f>IF(Sheet1!T46=0,0,Sheet1!T46-$AS$7)</f>
        <v>0</v>
      </c>
      <c r="AT28">
        <f>IF(Sheet1!U46=0,0,Sheet1!U46-$AT$7)</f>
        <v>0</v>
      </c>
      <c r="AU28">
        <f>IF(Sheet1!V46=0,0,Sheet1!V46-$AU$7)</f>
        <v>0</v>
      </c>
      <c r="AV28">
        <f>IF(Sheet1!W46=0,0,Sheet1!W46-$AV$7)</f>
        <v>0</v>
      </c>
      <c r="AW28">
        <f>IF(Sheet1!X46=0,0,Sheet1!X46-$AW$7)</f>
        <v>0</v>
      </c>
      <c r="AX28">
        <f>IF(Sheet1!Y46=0,0,Sheet1!Y46-$AX$7)</f>
        <v>0</v>
      </c>
      <c r="AY28">
        <f>IF(Sheet1!Z46=0,0,Sheet1!Z46-$AY$7)</f>
        <v>0</v>
      </c>
      <c r="AZ28" s="127">
        <f>IF(Sheet1!B61=0,0,Sheet1!B61-$AZ$7)</f>
        <v>0</v>
      </c>
      <c r="BA28">
        <f>IF(Sheet1!C61=0,0,Sheet1!C61-$BA$7)</f>
        <v>0</v>
      </c>
      <c r="BB28">
        <f>IF(Sheet1!D61=0,0,Sheet1!D61-$BB$7)</f>
        <v>0</v>
      </c>
      <c r="BC28">
        <f>IF(Sheet1!E61=0,0,Sheet1!E61-$BC$7)</f>
        <v>0</v>
      </c>
      <c r="BD28">
        <f>IF(Sheet1!I61=0,0,Sheet1!I61-$BD$7)</f>
        <v>0</v>
      </c>
      <c r="BE28">
        <f>IF(Sheet1!G61=0,0,Sheet1!G61-$BE$7)</f>
        <v>0</v>
      </c>
      <c r="BF28">
        <f>IF(Sheet1!H61=0,0,Sheet1!H61-$BF$7)</f>
        <v>0</v>
      </c>
      <c r="BG28">
        <f>IF(Sheet1!I61=0,0,Sheet1!I61-$BG$7)</f>
        <v>0</v>
      </c>
      <c r="BH28">
        <f>IF(Sheet1!J61=0,0,Sheet1!J61-$BH$7)</f>
        <v>0</v>
      </c>
      <c r="BI28">
        <f>IF(Sheet1!K61=0,0,Sheet1!K61-$BI$7)</f>
        <v>0</v>
      </c>
      <c r="BJ28">
        <f>IF(Sheet1!L61=0,0,Sheet1!L61-$BJ$7)</f>
        <v>0</v>
      </c>
      <c r="BK28">
        <f>IF(Sheet1!M61=0,0,Sheet1!M61-$BK$7)</f>
        <v>0</v>
      </c>
      <c r="BL28">
        <f>IF(Sheet1!N61=0,0,Sheet1!N61-$BL$7)</f>
        <v>0</v>
      </c>
      <c r="BM28">
        <f>IF(Sheet1!O61=0,0,Sheet1!O61-$BM$7)</f>
        <v>0</v>
      </c>
      <c r="BN28">
        <f>IF(Sheet1!P61=0,0,Sheet1!P61-$BN$7)</f>
        <v>0</v>
      </c>
      <c r="BO28">
        <f>IF(Sheet1!Q61=0,0,Sheet1!Q61-$BO$7)</f>
        <v>0</v>
      </c>
      <c r="BP28">
        <f>IF(Sheet1!R61=0,0,Sheet1!R61-$BP$7)</f>
        <v>0</v>
      </c>
      <c r="BQ28">
        <f>IF(Sheet1!S61=0,0,Sheet1!S61-$BQ$7)</f>
        <v>0</v>
      </c>
      <c r="BR28">
        <f>IF(Sheet1!T61=0,0,Sheet1!T61-$BR$7)</f>
        <v>0</v>
      </c>
      <c r="BS28">
        <f>IF(Sheet1!U61=0,0,Sheet1!U61-$BS$7)</f>
        <v>0</v>
      </c>
      <c r="BT28">
        <f>IF(Sheet1!V61=0,0,Sheet1!V61-$BT$7)</f>
        <v>0</v>
      </c>
      <c r="BU28">
        <f>IF(Sheet1!W61=0,0,Sheet1!W61-$BU$7)</f>
        <v>0</v>
      </c>
      <c r="BV28">
        <f>IF(Sheet1!X61=0,0,Sheet1!X61-$BV$7)</f>
        <v>0</v>
      </c>
      <c r="BW28">
        <f>IF(Sheet1!Y61=0,0,Sheet1!Y61-$BW$7)</f>
        <v>0</v>
      </c>
      <c r="BX28">
        <f>IF(Sheet1!Z61=0,0,Sheet1!Z61-$BX$7)</f>
        <v>0</v>
      </c>
      <c r="BY28" s="127">
        <f>IF(Sheet1!B76=0,0,Sheet1!B76-$BY$7)</f>
        <v>0</v>
      </c>
      <c r="BZ28">
        <f>IF(Sheet1!C76=0,0,Sheet1!C76-$BZ$7)</f>
        <v>0</v>
      </c>
      <c r="CA28">
        <f>IF(Sheet1!D76=0,0,Sheet1!D76-$CA$7)</f>
        <v>0</v>
      </c>
      <c r="CB28">
        <f>IF(Sheet1!E76=0,0,Sheet1!E76-$CB$7)</f>
        <v>0</v>
      </c>
      <c r="CC28">
        <f>IF(Sheet1!I76=0,0,Sheet1!I76-$CC$7)</f>
        <v>0</v>
      </c>
      <c r="CD28">
        <f>IF(Sheet1!G76=0,0,Sheet1!G76-$CD$7)</f>
        <v>0</v>
      </c>
      <c r="CE28">
        <f>IF(Sheet1!H76=0,0,Sheet1!H76-$CE$7)</f>
        <v>0</v>
      </c>
      <c r="CF28">
        <f>IF(Sheet1!I76=0,0,Sheet1!I76-$CF$7)</f>
        <v>0</v>
      </c>
      <c r="CG28">
        <f>IF(Sheet1!J76=0,0,Sheet1!J76-$CG$7)</f>
        <v>0</v>
      </c>
      <c r="CH28">
        <f>IF(Sheet1!K76=0,0,Sheet1!K76-$CH$7)</f>
        <v>0</v>
      </c>
      <c r="CI28">
        <f>IF(Sheet1!L76=0,0,Sheet1!L76-$CI$7)</f>
        <v>0</v>
      </c>
      <c r="CJ28">
        <f>IF(Sheet1!M76=0,0,Sheet1!M76-$CJ$7)</f>
        <v>0</v>
      </c>
      <c r="CK28">
        <f>IF(Sheet1!N76=0,0,Sheet1!N76-$CK$7)</f>
        <v>0</v>
      </c>
      <c r="CL28">
        <f>IF(Sheet1!O76=0,0,Sheet1!O76-$CL$7)</f>
        <v>0</v>
      </c>
      <c r="CM28">
        <f>IF(Sheet1!P76=0,0,Sheet1!P76-$CM$7)</f>
        <v>0</v>
      </c>
      <c r="CN28">
        <f>IF(Sheet1!Q76=0,0,Sheet1!Q76-$CN$7)</f>
        <v>0</v>
      </c>
      <c r="CO28">
        <f>IF(Sheet1!R76=0,0,Sheet1!R76-$CO$7)</f>
        <v>0</v>
      </c>
      <c r="CP28">
        <f>IF(Sheet1!S76=0,0,Sheet1!S76-$CP$7)</f>
        <v>0</v>
      </c>
      <c r="CQ28">
        <f>IF(Sheet1!T76=0,0,Sheet1!T76-$CQ$7)</f>
        <v>0</v>
      </c>
      <c r="CR28">
        <f>IF(Sheet1!U76=0,0,Sheet1!U76-$CR$7)</f>
        <v>0</v>
      </c>
      <c r="CS28">
        <f>IF(Sheet1!V76=0,0,Sheet1!V76-$CS$7)</f>
        <v>0</v>
      </c>
      <c r="CT28">
        <f>IF(Sheet1!W76=0,0,Sheet1!W76-$CT$7)</f>
        <v>0</v>
      </c>
      <c r="CU28">
        <f>IF(Sheet1!X76=0,0,Sheet1!X76-$CU$7)</f>
        <v>0</v>
      </c>
      <c r="CV28">
        <f>IF(Sheet1!Y76=0,0,Sheet1!Y76-$CV$7)</f>
        <v>0</v>
      </c>
      <c r="CW28">
        <f>IF(Sheet1!Z76=0,0,Sheet1!Z76-$CW$7)</f>
        <v>0</v>
      </c>
      <c r="CX28" s="127">
        <f>IF(Sheet1!B91=0,0,Sheet1!B91-$CX$7)</f>
        <v>0</v>
      </c>
      <c r="CY28">
        <f>IF(Sheet1!C91=0,0,Sheet1!C91-$CY$7)</f>
        <v>0</v>
      </c>
      <c r="CZ28">
        <f>IF(Sheet1!D91=0,0,Sheet1!D91-$CZ$7)</f>
        <v>0</v>
      </c>
      <c r="DA28">
        <f>IF(Sheet1!E91=0,0,Sheet1!E91-$DA$7)</f>
        <v>0</v>
      </c>
      <c r="DB28">
        <f>IF(Sheet1!F91=0,0,Sheet1!F91-$DB$7)</f>
        <v>0</v>
      </c>
      <c r="DC28">
        <f>IF(Sheet1!G91=0,0,Sheet1!G91-$DC$7)</f>
        <v>0</v>
      </c>
      <c r="DD28">
        <f>IF(Sheet1!H91=0,0,Sheet1!H91-$DD$7)</f>
        <v>0</v>
      </c>
      <c r="DE28">
        <f>IF(Sheet1!I91=0,0,Sheet1!I91-$DE$7)</f>
        <v>0</v>
      </c>
      <c r="DF28">
        <f>IF(Sheet1!J91=0,0,Sheet1!J91-$DF$7)</f>
        <v>0</v>
      </c>
      <c r="DG28">
        <f>IF(Sheet1!K91=0,0,Sheet1!K91-$DG$7)</f>
        <v>0</v>
      </c>
      <c r="DH28">
        <f>IF(Sheet1!L91=0,0,Sheet1!L91-$DH$7)</f>
        <v>0</v>
      </c>
      <c r="DI28">
        <f>IF(Sheet1!M91=0,0,Sheet1!M91-$DI$7)</f>
        <v>0</v>
      </c>
      <c r="DJ28">
        <f>IF(Sheet1!N91=0,0,Sheet1!N91-$DJ$7)</f>
        <v>0</v>
      </c>
      <c r="DK28">
        <f>IF(Sheet1!O91=0,0,Sheet1!O91-$DK$7)</f>
        <v>0</v>
      </c>
      <c r="DL28">
        <f>IF(Sheet1!P91=0,0,Sheet1!P91-$DL$7)</f>
        <v>0</v>
      </c>
      <c r="DM28">
        <f>IF(Sheet1!Q91=0,0,Sheet1!Q91-$DM$7)</f>
        <v>0</v>
      </c>
      <c r="DN28">
        <f>IF(Sheet1!R91=0,0,Sheet1!R91-$DN$7)</f>
        <v>0</v>
      </c>
      <c r="DO28">
        <f>IF(Sheet1!S91=0,0,Sheet1!S91-$DO$7)</f>
        <v>0</v>
      </c>
      <c r="DP28">
        <f>IF(Sheet1!T91=0,0,Sheet1!T91-$DP$7)</f>
        <v>0</v>
      </c>
      <c r="DQ28">
        <f>IF(Sheet1!U91=0,0,Sheet1!U91-$DQ$7)</f>
        <v>0</v>
      </c>
      <c r="DR28">
        <f>IF(Sheet1!V91=0,0,Sheet1!V91-$DR$7)</f>
        <v>0</v>
      </c>
      <c r="DS28">
        <f>IF(Sheet1!W91=0,0,Sheet1!W91-$DS$7)</f>
        <v>0</v>
      </c>
      <c r="DT28">
        <f>IF(Sheet1!X91=0,0,Sheet1!X91-$DT$7)</f>
        <v>0</v>
      </c>
      <c r="DU28">
        <f>IF(Sheet1!Y91=0,0,Sheet1!Y91-$DU$7)</f>
        <v>0</v>
      </c>
      <c r="DV28">
        <f>IF(Sheet1!Z91=0,0,Sheet1!Z91-$DV$7)</f>
        <v>0</v>
      </c>
      <c r="DW28" s="113">
        <f>IF(Sheet1!B106=0,0,Sheet1!B106-$DW$7)</f>
        <v>0</v>
      </c>
      <c r="DX28">
        <f>IF(Sheet1!C106=0,0,Sheet1!C106-$DX$7)</f>
        <v>0</v>
      </c>
      <c r="DY28">
        <f>IF(Sheet1!D106=0,0,Sheet1!D106-$DY$7)</f>
        <v>0</v>
      </c>
      <c r="DZ28">
        <f>IF(Sheet1!E106=0,0,Sheet1!E106-$DZ$7)</f>
        <v>0</v>
      </c>
      <c r="EA28">
        <f>IF(Sheet1!F106=0,0,Sheet1!F106-$EA$7)</f>
        <v>0</v>
      </c>
      <c r="EB28">
        <f>IF(Sheet1!G106=0,0,Sheet1!G106-$EB$7)</f>
        <v>0</v>
      </c>
      <c r="EC28">
        <f>IF(Sheet1!H106=0,0,Sheet1!H106-$EC$7)</f>
        <v>0</v>
      </c>
      <c r="ED28">
        <f>IF(Sheet1!I106=0,0,Sheet1!I106-$ED$7)</f>
        <v>0</v>
      </c>
      <c r="EE28">
        <f>IF(Sheet1!J106=0,0,Sheet1!J106-$EE$7)</f>
        <v>0</v>
      </c>
      <c r="EF28">
        <f>IF(Sheet1!K106=0,0,Sheet1!K106-$EF$7)</f>
        <v>0</v>
      </c>
      <c r="EG28">
        <f>IF(Sheet1!L106=0,0,Sheet1!L106-$EG$7)</f>
        <v>0</v>
      </c>
      <c r="EH28">
        <f>IF(Sheet1!M106=0,0,Sheet1!M106-$EH$7)</f>
        <v>0</v>
      </c>
      <c r="EI28">
        <f>IF(Sheet1!N106=0,0,Sheet1!N106-$EI$7)</f>
        <v>0</v>
      </c>
      <c r="EJ28">
        <f>IF(Sheet1!O106=0,0,Sheet1!O106-$EJ$7)</f>
        <v>0</v>
      </c>
      <c r="EK28">
        <f>IF(Sheet1!P106=0,0,Sheet1!P106-$EK$7)</f>
        <v>0</v>
      </c>
      <c r="EL28">
        <f>IF(Sheet1!Q106=0,0,Sheet1!Q106-$EL$7)</f>
        <v>0</v>
      </c>
      <c r="EM28">
        <f>IF(Sheet1!R106=0,0,Sheet1!R106-$EM$7)</f>
        <v>0</v>
      </c>
      <c r="EN28">
        <f>IF(Sheet1!S106=0,0,Sheet1!S106-$EN$7)</f>
        <v>0</v>
      </c>
      <c r="EO28">
        <f>IF(Sheet1!T106=0,0,Sheet1!T106-$EO$7)</f>
        <v>0</v>
      </c>
      <c r="EP28">
        <f>IF(Sheet1!U106=0,0,Sheet1!U106-$EP$7)</f>
        <v>0</v>
      </c>
      <c r="EQ28">
        <f>IF(Sheet1!V106=0,0,Sheet1!V106-$EQ$7)</f>
        <v>0</v>
      </c>
      <c r="ER28">
        <f>IF(Sheet1!W106=0,0,Sheet1!W106-$ER$7)</f>
        <v>0</v>
      </c>
      <c r="ES28">
        <f>IF(Sheet1!X106=0,0,Sheet1!X106-$ES$7)</f>
        <v>0</v>
      </c>
      <c r="ET28">
        <f>IF(Sheet1!Y106=0,0,Sheet1!Y106-$ET$7)</f>
        <v>0</v>
      </c>
      <c r="EU28">
        <f>IF(Sheet1!Z106=0,0,Sheet1!Z106-$EU$7)</f>
        <v>0</v>
      </c>
    </row>
    <row r="29" spans="1:151" ht="13.5">
      <c r="A29" t="s">
        <v>26</v>
      </c>
      <c r="B29">
        <f>IF(Sheet1!B32=0,0,Sheet1!B32-$B$7)</f>
        <v>0</v>
      </c>
      <c r="C29">
        <f>IF(Sheet1!C32=0,0,Sheet1!C32-$C$7)</f>
        <v>0</v>
      </c>
      <c r="D29">
        <f>IF(Sheet1!D32=0,0,Sheet1!D32-$D$7)</f>
        <v>0</v>
      </c>
      <c r="E29">
        <f>IF(Sheet1!E32=0,0,Sheet1!E32-$E$7)</f>
        <v>0</v>
      </c>
      <c r="F29">
        <f>IF(Sheet1!F32=0,0,Sheet1!F32-$F$7)</f>
        <v>0</v>
      </c>
      <c r="G29">
        <f>IF(Sheet1!G32=0,0,Sheet1!G32-$G$7)</f>
        <v>0</v>
      </c>
      <c r="H29">
        <f>IF(Sheet1!H32=0,0,Sheet1!H32-$H$7)</f>
        <v>0</v>
      </c>
      <c r="I29">
        <f>IF(Sheet1!I32=0,0,Sheet1!I32-$I$7)</f>
        <v>0</v>
      </c>
      <c r="J29">
        <f>IF(Sheet1!J32=0,0,Sheet1!J32-$J$7)</f>
        <v>0</v>
      </c>
      <c r="K29">
        <f>IF(Sheet1!K32=0,0,Sheet1!K32-$K$7)</f>
        <v>0</v>
      </c>
      <c r="L29">
        <f>IF(Sheet1!L32=0,0,Sheet1!L32-$L$7)</f>
        <v>0</v>
      </c>
      <c r="M29">
        <f>IF(Sheet1!M32=0,0,Sheet1!M32-$M$7)</f>
        <v>0</v>
      </c>
      <c r="N29">
        <f>IF(Sheet1!N32=0,0,Sheet1!N32-$N$7)</f>
        <v>0</v>
      </c>
      <c r="O29">
        <f>IF(Sheet1!O32=0,0,Sheet1!O32-$O$7)</f>
        <v>0</v>
      </c>
      <c r="P29">
        <f>IF(Sheet1!P32=0,0,Sheet1!P32-$P$7)</f>
        <v>0</v>
      </c>
      <c r="Q29">
        <f>IF(Sheet1!Q32=0,0,Sheet1!Q32-$Q$7)</f>
        <v>0</v>
      </c>
      <c r="R29">
        <f>IF(Sheet1!R32=0,0,Sheet1!R32-$R$7)</f>
        <v>0</v>
      </c>
      <c r="S29">
        <f>IF(Sheet1!S32=0,0,Sheet1!S32-$S$7)</f>
        <v>0</v>
      </c>
      <c r="T29">
        <f>IF(Sheet1!T32=0,0,Sheet1!T32-$T$7)</f>
        <v>0</v>
      </c>
      <c r="U29">
        <f>IF(Sheet1!U32=0,0,Sheet1!U32-$U$7)</f>
        <v>0</v>
      </c>
      <c r="V29">
        <f>IF(Sheet1!V32=0,0,Sheet1!V32-$V$7)</f>
        <v>0</v>
      </c>
      <c r="W29">
        <f>IF(Sheet1!W32=0,0,Sheet1!W32-$W$7)</f>
        <v>0</v>
      </c>
      <c r="X29">
        <f>IF(Sheet1!X32=0,0,Sheet1!X32-$X$7)</f>
        <v>0</v>
      </c>
      <c r="Y29">
        <f>IF(Sheet1!Y32=0,0,Sheet1!Y32-$Y$7)</f>
        <v>0</v>
      </c>
      <c r="Z29">
        <f>IF(Sheet1!Z32=0,0,Sheet1!Z32-$Z$7)</f>
        <v>0</v>
      </c>
      <c r="AA29" s="127">
        <f>IF(Sheet1!B47=0,0,Sheet1!B47-$AA$7)</f>
        <v>0</v>
      </c>
      <c r="AB29">
        <f>IF(Sheet1!C47=0,0,Sheet1!C47-$AB$7)</f>
        <v>0</v>
      </c>
      <c r="AC29">
        <f>IF(Sheet1!D47=0,0,Sheet1!D47-$AC$7)</f>
        <v>0</v>
      </c>
      <c r="AD29">
        <f>IF(Sheet1!E47=0,0,Sheet1!E47-$AD$7)</f>
        <v>0</v>
      </c>
      <c r="AE29">
        <f>IF(Sheet1!F47=0,0,Sheet1!F47-$AE$7)</f>
        <v>0</v>
      </c>
      <c r="AF29">
        <f>IF(Sheet1!G47=0,0,Sheet1!G47-$AF$7)</f>
        <v>0</v>
      </c>
      <c r="AG29">
        <f>IF(Sheet1!H47=0,0,Sheet1!H47-$AG$7)</f>
        <v>0</v>
      </c>
      <c r="AH29">
        <f>IF(Sheet1!I47=0,0,Sheet1!I47-$AH$7)</f>
        <v>0</v>
      </c>
      <c r="AI29">
        <f>IF(Sheet1!J47=0,0,Sheet1!J47-$AI$7)</f>
        <v>0</v>
      </c>
      <c r="AJ29">
        <f>IF(Sheet1!K47=0,0,Sheet1!K47-$AJ$7)</f>
        <v>0</v>
      </c>
      <c r="AK29">
        <f>IF(Sheet1!L47=0,0,Sheet1!L47-$AK$7)</f>
        <v>0</v>
      </c>
      <c r="AL29">
        <f>IF(Sheet1!M47=0,0,Sheet1!M47-$AL$7)</f>
        <v>0</v>
      </c>
      <c r="AM29">
        <f>IF(Sheet1!N47=0,0,Sheet1!N47-$AM$7)</f>
        <v>0</v>
      </c>
      <c r="AN29">
        <f>IF(Sheet1!O47=0,0,Sheet1!O47-$AN$7)</f>
        <v>0</v>
      </c>
      <c r="AO29">
        <f>IF(Sheet1!P47=0,0,Sheet1!P47-$AO$7)</f>
        <v>0</v>
      </c>
      <c r="AP29">
        <f>IF(Sheet1!Q47=0,0,Sheet1!Q47-$AP$7)</f>
        <v>0</v>
      </c>
      <c r="AQ29">
        <f>IF(Sheet1!R47=0,0,Sheet1!R47-$AQ$7)</f>
        <v>0</v>
      </c>
      <c r="AR29">
        <f>IF(Sheet1!S47=0,0,Sheet1!S47-$AR$7)</f>
        <v>0</v>
      </c>
      <c r="AS29">
        <f>IF(Sheet1!T47=0,0,Sheet1!T47-$AS$7)</f>
        <v>0</v>
      </c>
      <c r="AT29">
        <f>IF(Sheet1!U47=0,0,Sheet1!U47-$AT$7)</f>
        <v>0</v>
      </c>
      <c r="AU29">
        <f>IF(Sheet1!V47=0,0,Sheet1!V47-$AU$7)</f>
        <v>0</v>
      </c>
      <c r="AV29">
        <f>IF(Sheet1!W47=0,0,Sheet1!W47-$AV$7)</f>
        <v>0</v>
      </c>
      <c r="AW29">
        <f>IF(Sheet1!X47=0,0,Sheet1!X47-$AW$7)</f>
        <v>0</v>
      </c>
      <c r="AX29">
        <f>IF(Sheet1!Y47=0,0,Sheet1!Y47-$AX$7)</f>
        <v>0</v>
      </c>
      <c r="AY29">
        <f>IF(Sheet1!Z47=0,0,Sheet1!Z47-$AY$7)</f>
        <v>0</v>
      </c>
      <c r="AZ29" s="127">
        <f>IF(Sheet1!B62=0,0,Sheet1!B62-$AZ$7)</f>
        <v>0</v>
      </c>
      <c r="BA29">
        <f>IF(Sheet1!C62=0,0,Sheet1!C62-$BA$7)</f>
        <v>0</v>
      </c>
      <c r="BB29">
        <f>IF(Sheet1!D62=0,0,Sheet1!D62-$BB$7)</f>
        <v>0</v>
      </c>
      <c r="BC29">
        <f>IF(Sheet1!E62=0,0,Sheet1!E62-$BC$7)</f>
        <v>0</v>
      </c>
      <c r="BD29">
        <f>IF(Sheet1!I62=0,0,Sheet1!I62-$BD$7)</f>
        <v>0</v>
      </c>
      <c r="BE29">
        <f>IF(Sheet1!G62=0,0,Sheet1!G62-$BE$7)</f>
        <v>0</v>
      </c>
      <c r="BF29">
        <f>IF(Sheet1!H62=0,0,Sheet1!H62-$BF$7)</f>
        <v>0</v>
      </c>
      <c r="BG29">
        <f>IF(Sheet1!I62=0,0,Sheet1!I62-$BG$7)</f>
        <v>0</v>
      </c>
      <c r="BH29">
        <f>IF(Sheet1!J62=0,0,Sheet1!J62-$BH$7)</f>
        <v>0</v>
      </c>
      <c r="BI29">
        <f>IF(Sheet1!K62=0,0,Sheet1!K62-$BI$7)</f>
        <v>0</v>
      </c>
      <c r="BJ29">
        <f>IF(Sheet1!L62=0,0,Sheet1!L62-$BJ$7)</f>
        <v>0</v>
      </c>
      <c r="BK29">
        <f>IF(Sheet1!M62=0,0,Sheet1!M62-$BK$7)</f>
        <v>0</v>
      </c>
      <c r="BL29">
        <f>IF(Sheet1!N62=0,0,Sheet1!N62-$BL$7)</f>
        <v>0</v>
      </c>
      <c r="BM29">
        <f>IF(Sheet1!O62=0,0,Sheet1!O62-$BM$7)</f>
        <v>0</v>
      </c>
      <c r="BN29">
        <f>IF(Sheet1!P62=0,0,Sheet1!P62-$BN$7)</f>
        <v>0</v>
      </c>
      <c r="BO29">
        <f>IF(Sheet1!Q62=0,0,Sheet1!Q62-$BO$7)</f>
        <v>0</v>
      </c>
      <c r="BP29">
        <f>IF(Sheet1!R62=0,0,Sheet1!R62-$BP$7)</f>
        <v>0</v>
      </c>
      <c r="BQ29">
        <f>IF(Sheet1!S62=0,0,Sheet1!S62-$BQ$7)</f>
        <v>0</v>
      </c>
      <c r="BR29">
        <f>IF(Sheet1!T62=0,0,Sheet1!T62-$BR$7)</f>
        <v>0</v>
      </c>
      <c r="BS29">
        <f>IF(Sheet1!U62=0,0,Sheet1!U62-$BS$7)</f>
        <v>0</v>
      </c>
      <c r="BT29">
        <f>IF(Sheet1!V62=0,0,Sheet1!V62-$BT$7)</f>
        <v>0</v>
      </c>
      <c r="BU29">
        <f>IF(Sheet1!W62=0,0,Sheet1!W62-$BU$7)</f>
        <v>0</v>
      </c>
      <c r="BV29">
        <f>IF(Sheet1!X62=0,0,Sheet1!X62-$BV$7)</f>
        <v>0</v>
      </c>
      <c r="BW29">
        <f>IF(Sheet1!Y62=0,0,Sheet1!Y62-$BW$7)</f>
        <v>0</v>
      </c>
      <c r="BX29">
        <f>IF(Sheet1!Z62=0,0,Sheet1!Z62-$BX$7)</f>
        <v>0</v>
      </c>
      <c r="BY29" s="127">
        <f>IF(Sheet1!B77=0,0,Sheet1!B77-$BY$7)</f>
        <v>0</v>
      </c>
      <c r="BZ29">
        <f>IF(Sheet1!C77=0,0,Sheet1!C77-$BZ$7)</f>
        <v>0</v>
      </c>
      <c r="CA29">
        <f>IF(Sheet1!D77=0,0,Sheet1!D77-$CA$7)</f>
        <v>0</v>
      </c>
      <c r="CB29">
        <f>IF(Sheet1!E77=0,0,Sheet1!E77-$CB$7)</f>
        <v>0</v>
      </c>
      <c r="CC29">
        <f>IF(Sheet1!I77=0,0,Sheet1!I77-$CC$7)</f>
        <v>0</v>
      </c>
      <c r="CD29">
        <f>IF(Sheet1!G77=0,0,Sheet1!G77-$CD$7)</f>
        <v>0</v>
      </c>
      <c r="CE29">
        <f>IF(Sheet1!H77=0,0,Sheet1!H77-$CE$7)</f>
        <v>0</v>
      </c>
      <c r="CF29">
        <f>IF(Sheet1!I77=0,0,Sheet1!I77-$CF$7)</f>
        <v>0</v>
      </c>
      <c r="CG29">
        <f>IF(Sheet1!J77=0,0,Sheet1!J77-$CG$7)</f>
        <v>0</v>
      </c>
      <c r="CH29">
        <f>IF(Sheet1!K77=0,0,Sheet1!K77-$CH$7)</f>
        <v>0</v>
      </c>
      <c r="CI29">
        <f>IF(Sheet1!L77=0,0,Sheet1!L77-$CI$7)</f>
        <v>0</v>
      </c>
      <c r="CJ29">
        <f>IF(Sheet1!M77=0,0,Sheet1!M77-$CJ$7)</f>
        <v>0</v>
      </c>
      <c r="CK29">
        <f>IF(Sheet1!N77=0,0,Sheet1!N77-$CK$7)</f>
        <v>0</v>
      </c>
      <c r="CL29">
        <f>IF(Sheet1!O77=0,0,Sheet1!O77-$CL$7)</f>
        <v>0</v>
      </c>
      <c r="CM29">
        <f>IF(Sheet1!P77=0,0,Sheet1!P77-$CM$7)</f>
        <v>0</v>
      </c>
      <c r="CN29">
        <f>IF(Sheet1!Q77=0,0,Sheet1!Q77-$CN$7)</f>
        <v>0</v>
      </c>
      <c r="CO29">
        <f>IF(Sheet1!R77=0,0,Sheet1!R77-$CO$7)</f>
        <v>0</v>
      </c>
      <c r="CP29">
        <f>IF(Sheet1!S77=0,0,Sheet1!S77-$CP$7)</f>
        <v>0</v>
      </c>
      <c r="CQ29">
        <f>IF(Sheet1!T77=0,0,Sheet1!T77-$CQ$7)</f>
        <v>0</v>
      </c>
      <c r="CR29">
        <f>IF(Sheet1!U77=0,0,Sheet1!U77-$CR$7)</f>
        <v>0</v>
      </c>
      <c r="CS29">
        <f>IF(Sheet1!V77=0,0,Sheet1!V77-$CS$7)</f>
        <v>0</v>
      </c>
      <c r="CT29">
        <f>IF(Sheet1!W77=0,0,Sheet1!W77-$CT$7)</f>
        <v>0</v>
      </c>
      <c r="CU29">
        <f>IF(Sheet1!X77=0,0,Sheet1!X77-$CU$7)</f>
        <v>0</v>
      </c>
      <c r="CV29">
        <f>IF(Sheet1!Y77=0,0,Sheet1!Y77-$CV$7)</f>
        <v>0</v>
      </c>
      <c r="CW29">
        <f>IF(Sheet1!Z77=0,0,Sheet1!Z77-$CW$7)</f>
        <v>0</v>
      </c>
      <c r="CX29" s="127">
        <f>IF(Sheet1!B92=0,0,Sheet1!B92-$CX$7)</f>
        <v>0</v>
      </c>
      <c r="CY29">
        <f>IF(Sheet1!C92=0,0,Sheet1!C92-$CY$7)</f>
        <v>0</v>
      </c>
      <c r="CZ29">
        <f>IF(Sheet1!D92=0,0,Sheet1!D92-$CZ$7)</f>
        <v>0</v>
      </c>
      <c r="DA29">
        <f>IF(Sheet1!E92=0,0,Sheet1!E92-$DA$7)</f>
        <v>0</v>
      </c>
      <c r="DB29">
        <f>IF(Sheet1!F92=0,0,Sheet1!F92-$DB$7)</f>
        <v>0</v>
      </c>
      <c r="DC29">
        <f>IF(Sheet1!G92=0,0,Sheet1!G92-$DC$7)</f>
        <v>0</v>
      </c>
      <c r="DD29">
        <f>IF(Sheet1!H92=0,0,Sheet1!H92-$DD$7)</f>
        <v>0</v>
      </c>
      <c r="DE29">
        <f>IF(Sheet1!I92=0,0,Sheet1!I92-$DE$7)</f>
        <v>0</v>
      </c>
      <c r="DF29">
        <f>IF(Sheet1!J92=0,0,Sheet1!J92-$DF$7)</f>
        <v>0</v>
      </c>
      <c r="DG29">
        <f>IF(Sheet1!K92=0,0,Sheet1!K92-$DG$7)</f>
        <v>0</v>
      </c>
      <c r="DH29">
        <f>IF(Sheet1!L92=0,0,Sheet1!L92-$DH$7)</f>
        <v>0</v>
      </c>
      <c r="DI29">
        <f>IF(Sheet1!M92=0,0,Sheet1!M92-$DI$7)</f>
        <v>0</v>
      </c>
      <c r="DJ29">
        <f>IF(Sheet1!N92=0,0,Sheet1!N92-$DJ$7)</f>
        <v>0</v>
      </c>
      <c r="DK29">
        <f>IF(Sheet1!O92=0,0,Sheet1!O92-$DK$7)</f>
        <v>0</v>
      </c>
      <c r="DL29">
        <f>IF(Sheet1!P92=0,0,Sheet1!P92-$DL$7)</f>
        <v>0</v>
      </c>
      <c r="DM29">
        <f>IF(Sheet1!Q92=0,0,Sheet1!Q92-$DM$7)</f>
        <v>0</v>
      </c>
      <c r="DN29">
        <f>IF(Sheet1!R92=0,0,Sheet1!R92-$DN$7)</f>
        <v>0</v>
      </c>
      <c r="DO29">
        <f>IF(Sheet1!S92=0,0,Sheet1!S92-$DO$7)</f>
        <v>0</v>
      </c>
      <c r="DP29">
        <f>IF(Sheet1!T92=0,0,Sheet1!T92-$DP$7)</f>
        <v>0</v>
      </c>
      <c r="DQ29">
        <f>IF(Sheet1!U92=0,0,Sheet1!U92-$DQ$7)</f>
        <v>0</v>
      </c>
      <c r="DR29">
        <f>IF(Sheet1!V92=0,0,Sheet1!V92-$DR$7)</f>
        <v>0</v>
      </c>
      <c r="DS29">
        <f>IF(Sheet1!W92=0,0,Sheet1!W92-$DS$7)</f>
        <v>0</v>
      </c>
      <c r="DT29">
        <f>IF(Sheet1!X92=0,0,Sheet1!X92-$DT$7)</f>
        <v>0</v>
      </c>
      <c r="DU29">
        <f>IF(Sheet1!Y92=0,0,Sheet1!Y92-$DU$7)</f>
        <v>0</v>
      </c>
      <c r="DV29">
        <f>IF(Sheet1!Z92=0,0,Sheet1!Z92-$DV$7)</f>
        <v>0</v>
      </c>
      <c r="DW29" s="113">
        <f>IF(Sheet1!B107=0,0,Sheet1!B107-$DW$7)</f>
        <v>0</v>
      </c>
      <c r="DX29">
        <f>IF(Sheet1!C107=0,0,Sheet1!C107-$DX$7)</f>
        <v>0</v>
      </c>
      <c r="DY29">
        <f>IF(Sheet1!D107=0,0,Sheet1!D107-$DY$7)</f>
        <v>0</v>
      </c>
      <c r="DZ29">
        <f>IF(Sheet1!E107=0,0,Sheet1!E107-$DZ$7)</f>
        <v>0</v>
      </c>
      <c r="EA29">
        <f>IF(Sheet1!F107=0,0,Sheet1!F107-$EA$7)</f>
        <v>0</v>
      </c>
      <c r="EB29">
        <f>IF(Sheet1!G107=0,0,Sheet1!G107-$EB$7)</f>
        <v>0</v>
      </c>
      <c r="EC29">
        <f>IF(Sheet1!H107=0,0,Sheet1!H107-$EC$7)</f>
        <v>0</v>
      </c>
      <c r="ED29">
        <f>IF(Sheet1!I107=0,0,Sheet1!I107-$ED$7)</f>
        <v>0</v>
      </c>
      <c r="EE29">
        <f>IF(Sheet1!J107=0,0,Sheet1!J107-$EE$7)</f>
        <v>0</v>
      </c>
      <c r="EF29">
        <f>IF(Sheet1!K107=0,0,Sheet1!K107-$EF$7)</f>
        <v>0</v>
      </c>
      <c r="EG29">
        <f>IF(Sheet1!L107=0,0,Sheet1!L107-$EG$7)</f>
        <v>0</v>
      </c>
      <c r="EH29">
        <f>IF(Sheet1!M107=0,0,Sheet1!M107-$EH$7)</f>
        <v>0</v>
      </c>
      <c r="EI29">
        <f>IF(Sheet1!N107=0,0,Sheet1!N107-$EI$7)</f>
        <v>0</v>
      </c>
      <c r="EJ29">
        <f>IF(Sheet1!O107=0,0,Sheet1!O107-$EJ$7)</f>
        <v>0</v>
      </c>
      <c r="EK29">
        <f>IF(Sheet1!P107=0,0,Sheet1!P107-$EK$7)</f>
        <v>0</v>
      </c>
      <c r="EL29">
        <f>IF(Sheet1!Q107=0,0,Sheet1!Q107-$EL$7)</f>
        <v>0</v>
      </c>
      <c r="EM29">
        <f>IF(Sheet1!R107=0,0,Sheet1!R107-$EM$7)</f>
        <v>0</v>
      </c>
      <c r="EN29">
        <f>IF(Sheet1!S107=0,0,Sheet1!S107-$EN$7)</f>
        <v>0</v>
      </c>
      <c r="EO29">
        <f>IF(Sheet1!T107=0,0,Sheet1!T107-$EO$7)</f>
        <v>0</v>
      </c>
      <c r="EP29">
        <f>IF(Sheet1!U107=0,0,Sheet1!U107-$EP$7)</f>
        <v>0</v>
      </c>
      <c r="EQ29">
        <f>IF(Sheet1!V107=0,0,Sheet1!V107-$EQ$7)</f>
        <v>0</v>
      </c>
      <c r="ER29">
        <f>IF(Sheet1!W107=0,0,Sheet1!W107-$ER$7)</f>
        <v>0</v>
      </c>
      <c r="ES29">
        <f>IF(Sheet1!X107=0,0,Sheet1!X107-$ES$7)</f>
        <v>0</v>
      </c>
      <c r="ET29">
        <f>IF(Sheet1!Y107=0,0,Sheet1!Y107-$ET$7)</f>
        <v>0</v>
      </c>
      <c r="EU29">
        <f>IF(Sheet1!Z107=0,0,Sheet1!Z107-$EU$7)</f>
        <v>0</v>
      </c>
    </row>
    <row r="30" spans="1:151" ht="13.5">
      <c r="A30" s="125" t="s">
        <v>310</v>
      </c>
      <c r="B30">
        <f aca="true" t="shared" si="3" ref="B30:B39">B20*B20</f>
        <v>4.551111111111564</v>
      </c>
      <c r="C30">
        <f aca="true" t="shared" si="4" ref="C30:BN31">C20*C20</f>
        <v>0.15999999999998182</v>
      </c>
      <c r="D30">
        <f t="shared" si="4"/>
        <v>0.054444444444398464</v>
      </c>
      <c r="E30">
        <f t="shared" si="4"/>
        <v>1.5211111111111486</v>
      </c>
      <c r="F30">
        <f t="shared" si="4"/>
        <v>0</v>
      </c>
      <c r="G30">
        <f t="shared" si="4"/>
        <v>0.3600000000000273</v>
      </c>
      <c r="H30">
        <f t="shared" si="4"/>
        <v>0.6399999999999273</v>
      </c>
      <c r="I30">
        <f t="shared" si="4"/>
        <v>2.351111111111018</v>
      </c>
      <c r="J30">
        <f t="shared" si="4"/>
        <v>0.18777777777783033</v>
      </c>
      <c r="K30">
        <f t="shared" si="4"/>
        <v>0</v>
      </c>
      <c r="L30">
        <f t="shared" si="4"/>
        <v>0.8711111111112243</v>
      </c>
      <c r="M30">
        <f t="shared" si="4"/>
        <v>0.11111111111113638</v>
      </c>
      <c r="N30">
        <f t="shared" si="4"/>
        <v>0.15999999999998182</v>
      </c>
      <c r="O30">
        <f t="shared" si="4"/>
        <v>0.6399999999999273</v>
      </c>
      <c r="P30">
        <f t="shared" si="4"/>
        <v>0</v>
      </c>
      <c r="Q30">
        <f t="shared" si="4"/>
        <v>1.137777777777891</v>
      </c>
      <c r="R30">
        <f t="shared" si="4"/>
        <v>0.15999999999998182</v>
      </c>
      <c r="S30">
        <f t="shared" si="4"/>
        <v>0.25</v>
      </c>
      <c r="T30">
        <f t="shared" si="4"/>
        <v>1.4400000000001092</v>
      </c>
      <c r="U30">
        <f t="shared" si="4"/>
        <v>0</v>
      </c>
      <c r="V30">
        <f t="shared" si="4"/>
        <v>0</v>
      </c>
      <c r="W30">
        <f t="shared" si="4"/>
        <v>0</v>
      </c>
      <c r="X30">
        <f t="shared" si="4"/>
        <v>0</v>
      </c>
      <c r="Y30">
        <f t="shared" si="4"/>
        <v>0</v>
      </c>
      <c r="Z30">
        <f t="shared" si="4"/>
        <v>0</v>
      </c>
      <c r="AA30" s="127">
        <f t="shared" si="4"/>
        <v>0.49000000000006366</v>
      </c>
      <c r="AB30">
        <f t="shared" si="4"/>
        <v>5.601111111111685</v>
      </c>
      <c r="AC30">
        <f t="shared" si="4"/>
        <v>0.8711111111112243</v>
      </c>
      <c r="AD30">
        <f t="shared" si="4"/>
        <v>0.5877777777777545</v>
      </c>
      <c r="AE30">
        <f t="shared" si="4"/>
        <v>0</v>
      </c>
      <c r="AF30">
        <f t="shared" si="4"/>
        <v>0.5877777777777545</v>
      </c>
      <c r="AG30">
        <f t="shared" si="4"/>
        <v>1</v>
      </c>
      <c r="AH30">
        <f t="shared" si="4"/>
        <v>3.737777777778012</v>
      </c>
      <c r="AI30">
        <f t="shared" si="4"/>
        <v>0.010000000000004547</v>
      </c>
      <c r="AJ30">
        <f t="shared" si="4"/>
        <v>0</v>
      </c>
      <c r="AK30">
        <f t="shared" si="4"/>
        <v>0.00999999999998181</v>
      </c>
      <c r="AL30">
        <f t="shared" si="4"/>
        <v>1.21000000000005</v>
      </c>
      <c r="AM30">
        <f t="shared" si="4"/>
        <v>0.18777777777783033</v>
      </c>
      <c r="AN30">
        <f t="shared" si="4"/>
        <v>0.25</v>
      </c>
      <c r="AO30">
        <f t="shared" si="4"/>
        <v>0</v>
      </c>
      <c r="AP30">
        <f t="shared" si="4"/>
        <v>0.02777777777780304</v>
      </c>
      <c r="AQ30">
        <f t="shared" si="4"/>
        <v>1.0677777777774802</v>
      </c>
      <c r="AR30">
        <f t="shared" si="4"/>
        <v>4.000000000000455</v>
      </c>
      <c r="AS30">
        <f t="shared" si="4"/>
        <v>0.3211111111110424</v>
      </c>
      <c r="AT30">
        <f t="shared" si="4"/>
        <v>0</v>
      </c>
      <c r="AU30">
        <f t="shared" si="4"/>
        <v>0</v>
      </c>
      <c r="AV30">
        <f t="shared" si="4"/>
        <v>0</v>
      </c>
      <c r="AW30">
        <f t="shared" si="4"/>
        <v>0</v>
      </c>
      <c r="AX30">
        <f t="shared" si="4"/>
        <v>0</v>
      </c>
      <c r="AY30">
        <f t="shared" si="4"/>
        <v>0</v>
      </c>
      <c r="AZ30" s="127">
        <f t="shared" si="4"/>
        <v>0</v>
      </c>
      <c r="BA30">
        <f t="shared" si="4"/>
        <v>0</v>
      </c>
      <c r="BB30">
        <f t="shared" si="4"/>
        <v>0</v>
      </c>
      <c r="BC30">
        <f t="shared" si="4"/>
        <v>0</v>
      </c>
      <c r="BD30">
        <f t="shared" si="4"/>
        <v>0</v>
      </c>
      <c r="BE30">
        <f t="shared" si="4"/>
        <v>0</v>
      </c>
      <c r="BF30">
        <f t="shared" si="4"/>
        <v>0</v>
      </c>
      <c r="BG30">
        <f t="shared" si="4"/>
        <v>0</v>
      </c>
      <c r="BH30">
        <f t="shared" si="4"/>
        <v>0</v>
      </c>
      <c r="BI30">
        <f t="shared" si="4"/>
        <v>0</v>
      </c>
      <c r="BJ30">
        <f t="shared" si="4"/>
        <v>0</v>
      </c>
      <c r="BK30">
        <f t="shared" si="4"/>
        <v>0</v>
      </c>
      <c r="BL30">
        <f t="shared" si="4"/>
        <v>0</v>
      </c>
      <c r="BM30">
        <f t="shared" si="4"/>
        <v>0</v>
      </c>
      <c r="BN30">
        <f t="shared" si="4"/>
        <v>0</v>
      </c>
      <c r="BO30">
        <f aca="true" t="shared" si="5" ref="BO30:DZ33">BO20*BO20</f>
        <v>0</v>
      </c>
      <c r="BP30">
        <f t="shared" si="5"/>
        <v>0</v>
      </c>
      <c r="BQ30">
        <f t="shared" si="5"/>
        <v>0</v>
      </c>
      <c r="BR30">
        <f t="shared" si="5"/>
        <v>0</v>
      </c>
      <c r="BS30">
        <f t="shared" si="5"/>
        <v>0</v>
      </c>
      <c r="BT30">
        <f t="shared" si="5"/>
        <v>0</v>
      </c>
      <c r="BU30">
        <f t="shared" si="5"/>
        <v>0</v>
      </c>
      <c r="BV30">
        <f t="shared" si="5"/>
        <v>0</v>
      </c>
      <c r="BW30">
        <f t="shared" si="5"/>
        <v>0</v>
      </c>
      <c r="BX30">
        <f t="shared" si="5"/>
        <v>0</v>
      </c>
      <c r="BY30" s="127">
        <f t="shared" si="5"/>
        <v>0</v>
      </c>
      <c r="BZ30">
        <f t="shared" si="5"/>
        <v>0</v>
      </c>
      <c r="CA30">
        <f t="shared" si="5"/>
        <v>0</v>
      </c>
      <c r="CB30">
        <f t="shared" si="5"/>
        <v>0</v>
      </c>
      <c r="CC30">
        <f t="shared" si="5"/>
        <v>0</v>
      </c>
      <c r="CD30">
        <f t="shared" si="5"/>
        <v>0</v>
      </c>
      <c r="CE30">
        <f t="shared" si="5"/>
        <v>0</v>
      </c>
      <c r="CF30">
        <f t="shared" si="5"/>
        <v>0</v>
      </c>
      <c r="CG30">
        <f t="shared" si="5"/>
        <v>0</v>
      </c>
      <c r="CH30">
        <f t="shared" si="5"/>
        <v>0</v>
      </c>
      <c r="CI30">
        <f t="shared" si="5"/>
        <v>0</v>
      </c>
      <c r="CJ30">
        <f t="shared" si="5"/>
        <v>0</v>
      </c>
      <c r="CK30">
        <f t="shared" si="5"/>
        <v>0</v>
      </c>
      <c r="CL30">
        <f t="shared" si="5"/>
        <v>0</v>
      </c>
      <c r="CM30">
        <f t="shared" si="5"/>
        <v>0</v>
      </c>
      <c r="CN30">
        <f t="shared" si="5"/>
        <v>0</v>
      </c>
      <c r="CO30">
        <f t="shared" si="5"/>
        <v>0</v>
      </c>
      <c r="CP30">
        <f t="shared" si="5"/>
        <v>0</v>
      </c>
      <c r="CQ30">
        <f t="shared" si="5"/>
        <v>0</v>
      </c>
      <c r="CR30">
        <f t="shared" si="5"/>
        <v>0</v>
      </c>
      <c r="CS30">
        <f t="shared" si="5"/>
        <v>0</v>
      </c>
      <c r="CT30">
        <f t="shared" si="5"/>
        <v>0</v>
      </c>
      <c r="CU30">
        <f t="shared" si="5"/>
        <v>0</v>
      </c>
      <c r="CV30">
        <f t="shared" si="5"/>
        <v>0</v>
      </c>
      <c r="CW30">
        <f t="shared" si="5"/>
        <v>0</v>
      </c>
      <c r="CX30" s="127">
        <f t="shared" si="5"/>
        <v>0</v>
      </c>
      <c r="CY30">
        <f t="shared" si="5"/>
        <v>0</v>
      </c>
      <c r="CZ30">
        <f t="shared" si="5"/>
        <v>0</v>
      </c>
      <c r="DA30">
        <f t="shared" si="5"/>
        <v>0</v>
      </c>
      <c r="DB30">
        <f t="shared" si="5"/>
        <v>0</v>
      </c>
      <c r="DC30">
        <f t="shared" si="5"/>
        <v>0</v>
      </c>
      <c r="DD30">
        <f t="shared" si="5"/>
        <v>0</v>
      </c>
      <c r="DE30">
        <f t="shared" si="5"/>
        <v>0</v>
      </c>
      <c r="DF30">
        <f t="shared" si="5"/>
        <v>0</v>
      </c>
      <c r="DG30">
        <f t="shared" si="5"/>
        <v>0</v>
      </c>
      <c r="DH30">
        <f t="shared" si="5"/>
        <v>0</v>
      </c>
      <c r="DI30">
        <f t="shared" si="5"/>
        <v>0</v>
      </c>
      <c r="DJ30">
        <f t="shared" si="5"/>
        <v>0</v>
      </c>
      <c r="DK30">
        <f t="shared" si="5"/>
        <v>0</v>
      </c>
      <c r="DL30">
        <f t="shared" si="5"/>
        <v>0</v>
      </c>
      <c r="DM30">
        <f t="shared" si="5"/>
        <v>0</v>
      </c>
      <c r="DN30">
        <f t="shared" si="5"/>
        <v>0</v>
      </c>
      <c r="DO30">
        <f t="shared" si="5"/>
        <v>0</v>
      </c>
      <c r="DP30">
        <f t="shared" si="5"/>
        <v>0</v>
      </c>
      <c r="DQ30">
        <f t="shared" si="5"/>
        <v>0</v>
      </c>
      <c r="DR30">
        <f t="shared" si="5"/>
        <v>0</v>
      </c>
      <c r="DS30">
        <f t="shared" si="5"/>
        <v>0</v>
      </c>
      <c r="DT30">
        <f t="shared" si="5"/>
        <v>0</v>
      </c>
      <c r="DU30">
        <f t="shared" si="5"/>
        <v>0</v>
      </c>
      <c r="DV30">
        <f t="shared" si="5"/>
        <v>0</v>
      </c>
      <c r="DW30" s="127">
        <f t="shared" si="5"/>
        <v>0</v>
      </c>
      <c r="DX30">
        <f t="shared" si="5"/>
        <v>0</v>
      </c>
      <c r="DY30">
        <f t="shared" si="5"/>
        <v>0</v>
      </c>
      <c r="DZ30">
        <f t="shared" si="5"/>
        <v>0</v>
      </c>
      <c r="EA30">
        <f aca="true" t="shared" si="6" ref="EA30:EU32">EA20*EA20</f>
        <v>0</v>
      </c>
      <c r="EB30">
        <f t="shared" si="6"/>
        <v>0</v>
      </c>
      <c r="EC30">
        <f t="shared" si="6"/>
        <v>0</v>
      </c>
      <c r="ED30">
        <f t="shared" si="6"/>
        <v>0</v>
      </c>
      <c r="EE30">
        <f t="shared" si="6"/>
        <v>0</v>
      </c>
      <c r="EF30">
        <f t="shared" si="6"/>
        <v>0</v>
      </c>
      <c r="EG30">
        <f t="shared" si="6"/>
        <v>0</v>
      </c>
      <c r="EH30">
        <f t="shared" si="6"/>
        <v>0</v>
      </c>
      <c r="EI30">
        <f t="shared" si="6"/>
        <v>0</v>
      </c>
      <c r="EJ30">
        <f t="shared" si="6"/>
        <v>0</v>
      </c>
      <c r="EK30">
        <f t="shared" si="6"/>
        <v>0</v>
      </c>
      <c r="EL30">
        <f t="shared" si="6"/>
        <v>0</v>
      </c>
      <c r="EM30">
        <f t="shared" si="6"/>
        <v>0</v>
      </c>
      <c r="EN30">
        <f t="shared" si="6"/>
        <v>0</v>
      </c>
      <c r="EO30">
        <f t="shared" si="6"/>
        <v>0</v>
      </c>
      <c r="EP30">
        <f t="shared" si="6"/>
        <v>0</v>
      </c>
      <c r="EQ30">
        <f t="shared" si="6"/>
        <v>0</v>
      </c>
      <c r="ER30">
        <f t="shared" si="6"/>
        <v>0</v>
      </c>
      <c r="ES30">
        <f t="shared" si="6"/>
        <v>0</v>
      </c>
      <c r="ET30">
        <f t="shared" si="6"/>
        <v>0</v>
      </c>
      <c r="EU30">
        <f t="shared" si="6"/>
        <v>0</v>
      </c>
    </row>
    <row r="31" spans="2:151" ht="13.5">
      <c r="B31">
        <f t="shared" si="3"/>
        <v>0.0011111111111166692</v>
      </c>
      <c r="C31">
        <f aca="true" t="shared" si="7" ref="C31:Q31">C21*C21</f>
        <v>0.3600000000000273</v>
      </c>
      <c r="D31">
        <f t="shared" si="7"/>
        <v>0.054444444444398464</v>
      </c>
      <c r="E31">
        <f t="shared" si="7"/>
        <v>0.7511111111111243</v>
      </c>
      <c r="F31">
        <f t="shared" si="7"/>
        <v>0</v>
      </c>
      <c r="G31">
        <f t="shared" si="7"/>
        <v>0.3600000000000273</v>
      </c>
      <c r="H31">
        <f t="shared" si="7"/>
        <v>4.410000000000095</v>
      </c>
      <c r="I31">
        <f t="shared" si="7"/>
        <v>0.4444444444443939</v>
      </c>
      <c r="J31">
        <f t="shared" si="7"/>
        <v>4.551111111111564</v>
      </c>
      <c r="K31">
        <f t="shared" si="7"/>
        <v>0</v>
      </c>
      <c r="L31">
        <f t="shared" si="7"/>
        <v>0.18777777777783033</v>
      </c>
      <c r="M31">
        <f t="shared" si="7"/>
        <v>0.3211111111110424</v>
      </c>
      <c r="N31">
        <f t="shared" si="7"/>
        <v>0.04000000000001819</v>
      </c>
      <c r="O31">
        <f t="shared" si="7"/>
        <v>0.04000000000001819</v>
      </c>
      <c r="P31">
        <f t="shared" si="7"/>
        <v>0</v>
      </c>
      <c r="Q31">
        <f t="shared" si="7"/>
        <v>1.7777777777775756</v>
      </c>
      <c r="R31">
        <f t="shared" si="4"/>
        <v>0.6399999999999273</v>
      </c>
      <c r="S31">
        <f t="shared" si="4"/>
        <v>0.09000000000004092</v>
      </c>
      <c r="T31">
        <f t="shared" si="4"/>
        <v>1.9599999999999362</v>
      </c>
      <c r="U31">
        <f t="shared" si="4"/>
        <v>0</v>
      </c>
      <c r="V31">
        <f t="shared" si="4"/>
        <v>0</v>
      </c>
      <c r="W31">
        <f t="shared" si="4"/>
        <v>0</v>
      </c>
      <c r="X31">
        <f t="shared" si="4"/>
        <v>0</v>
      </c>
      <c r="Y31">
        <f t="shared" si="4"/>
        <v>0</v>
      </c>
      <c r="Z31">
        <f t="shared" si="4"/>
        <v>0</v>
      </c>
      <c r="AA31" s="127">
        <f t="shared" si="4"/>
        <v>0.3600000000000273</v>
      </c>
      <c r="AB31">
        <f t="shared" si="4"/>
        <v>3.361111111110833</v>
      </c>
      <c r="AC31">
        <f t="shared" si="4"/>
        <v>0.2844444444445334</v>
      </c>
      <c r="AD31">
        <f t="shared" si="4"/>
        <v>0.05444444444445152</v>
      </c>
      <c r="AE31">
        <f t="shared" si="4"/>
        <v>0</v>
      </c>
      <c r="AF31">
        <f t="shared" si="4"/>
        <v>0.18777777777783033</v>
      </c>
      <c r="AG31">
        <f t="shared" si="4"/>
        <v>0.49000000000006366</v>
      </c>
      <c r="AH31">
        <f t="shared" si="4"/>
        <v>0.7511111111111243</v>
      </c>
      <c r="AI31">
        <f t="shared" si="4"/>
        <v>2.25</v>
      </c>
      <c r="AJ31">
        <f t="shared" si="4"/>
        <v>0</v>
      </c>
      <c r="AK31">
        <f t="shared" si="4"/>
        <v>0.00999999999998181</v>
      </c>
      <c r="AL31">
        <f t="shared" si="4"/>
        <v>2.8900000000001547</v>
      </c>
      <c r="AM31">
        <f t="shared" si="4"/>
        <v>0.13444444444445</v>
      </c>
      <c r="AN31">
        <f t="shared" si="4"/>
        <v>1</v>
      </c>
      <c r="AO31">
        <f t="shared" si="4"/>
        <v>0</v>
      </c>
      <c r="AP31">
        <f t="shared" si="4"/>
        <v>1.7777777777775756</v>
      </c>
      <c r="AQ31">
        <f t="shared" si="4"/>
        <v>0.32111111111117124</v>
      </c>
      <c r="AR31">
        <f t="shared" si="4"/>
        <v>0.9999999999997726</v>
      </c>
      <c r="AS31">
        <f t="shared" si="4"/>
        <v>2.667777777777753</v>
      </c>
      <c r="AT31">
        <f t="shared" si="4"/>
        <v>0</v>
      </c>
      <c r="AU31">
        <f t="shared" si="4"/>
        <v>0</v>
      </c>
      <c r="AV31">
        <f t="shared" si="4"/>
        <v>0</v>
      </c>
      <c r="AW31">
        <f t="shared" si="4"/>
        <v>0</v>
      </c>
      <c r="AX31">
        <f t="shared" si="4"/>
        <v>0</v>
      </c>
      <c r="AY31">
        <f t="shared" si="4"/>
        <v>0</v>
      </c>
      <c r="AZ31" s="127">
        <f t="shared" si="4"/>
        <v>0</v>
      </c>
      <c r="BA31">
        <f t="shared" si="4"/>
        <v>0</v>
      </c>
      <c r="BB31">
        <f t="shared" si="4"/>
        <v>0</v>
      </c>
      <c r="BC31">
        <f t="shared" si="4"/>
        <v>0</v>
      </c>
      <c r="BD31">
        <f t="shared" si="4"/>
        <v>0</v>
      </c>
      <c r="BE31">
        <f t="shared" si="4"/>
        <v>0</v>
      </c>
      <c r="BF31">
        <f t="shared" si="4"/>
        <v>0</v>
      </c>
      <c r="BG31">
        <f t="shared" si="4"/>
        <v>0</v>
      </c>
      <c r="BH31">
        <f t="shared" si="4"/>
        <v>0</v>
      </c>
      <c r="BI31">
        <f t="shared" si="4"/>
        <v>0</v>
      </c>
      <c r="BJ31">
        <f t="shared" si="4"/>
        <v>0</v>
      </c>
      <c r="BK31">
        <f t="shared" si="4"/>
        <v>0</v>
      </c>
      <c r="BL31">
        <f t="shared" si="4"/>
        <v>0</v>
      </c>
      <c r="BM31">
        <f t="shared" si="4"/>
        <v>0</v>
      </c>
      <c r="BN31">
        <f t="shared" si="4"/>
        <v>0</v>
      </c>
      <c r="BO31">
        <f t="shared" si="5"/>
        <v>0</v>
      </c>
      <c r="BP31">
        <f t="shared" si="5"/>
        <v>0</v>
      </c>
      <c r="BQ31">
        <f t="shared" si="5"/>
        <v>0</v>
      </c>
      <c r="BR31">
        <f t="shared" si="5"/>
        <v>0</v>
      </c>
      <c r="BS31">
        <f t="shared" si="5"/>
        <v>0</v>
      </c>
      <c r="BT31">
        <f t="shared" si="5"/>
        <v>0</v>
      </c>
      <c r="BU31">
        <f t="shared" si="5"/>
        <v>0</v>
      </c>
      <c r="BV31">
        <f t="shared" si="5"/>
        <v>0</v>
      </c>
      <c r="BW31">
        <f t="shared" si="5"/>
        <v>0</v>
      </c>
      <c r="BX31">
        <f t="shared" si="5"/>
        <v>0</v>
      </c>
      <c r="BY31" s="127">
        <f t="shared" si="5"/>
        <v>0</v>
      </c>
      <c r="BZ31">
        <f t="shared" si="5"/>
        <v>0</v>
      </c>
      <c r="CA31">
        <f t="shared" si="5"/>
        <v>0</v>
      </c>
      <c r="CB31">
        <f t="shared" si="5"/>
        <v>0</v>
      </c>
      <c r="CC31">
        <f t="shared" si="5"/>
        <v>0</v>
      </c>
      <c r="CD31">
        <f t="shared" si="5"/>
        <v>0</v>
      </c>
      <c r="CE31">
        <f t="shared" si="5"/>
        <v>0</v>
      </c>
      <c r="CF31">
        <f t="shared" si="5"/>
        <v>0</v>
      </c>
      <c r="CG31">
        <f t="shared" si="5"/>
        <v>0</v>
      </c>
      <c r="CH31">
        <f t="shared" si="5"/>
        <v>0</v>
      </c>
      <c r="CI31">
        <f t="shared" si="5"/>
        <v>0</v>
      </c>
      <c r="CJ31">
        <f t="shared" si="5"/>
        <v>0</v>
      </c>
      <c r="CK31">
        <f t="shared" si="5"/>
        <v>0</v>
      </c>
      <c r="CL31">
        <f t="shared" si="5"/>
        <v>0</v>
      </c>
      <c r="CM31">
        <f t="shared" si="5"/>
        <v>0</v>
      </c>
      <c r="CN31">
        <f t="shared" si="5"/>
        <v>0</v>
      </c>
      <c r="CO31">
        <f t="shared" si="5"/>
        <v>0</v>
      </c>
      <c r="CP31">
        <f t="shared" si="5"/>
        <v>0</v>
      </c>
      <c r="CQ31">
        <f t="shared" si="5"/>
        <v>0</v>
      </c>
      <c r="CR31">
        <f t="shared" si="5"/>
        <v>0</v>
      </c>
      <c r="CS31">
        <f t="shared" si="5"/>
        <v>0</v>
      </c>
      <c r="CT31">
        <f t="shared" si="5"/>
        <v>0</v>
      </c>
      <c r="CU31">
        <f t="shared" si="5"/>
        <v>0</v>
      </c>
      <c r="CV31">
        <f t="shared" si="5"/>
        <v>0</v>
      </c>
      <c r="CW31">
        <f t="shared" si="5"/>
        <v>0</v>
      </c>
      <c r="CX31" s="127">
        <f t="shared" si="5"/>
        <v>0</v>
      </c>
      <c r="CY31">
        <f t="shared" si="5"/>
        <v>0</v>
      </c>
      <c r="CZ31">
        <f t="shared" si="5"/>
        <v>0</v>
      </c>
      <c r="DA31">
        <f t="shared" si="5"/>
        <v>0</v>
      </c>
      <c r="DB31">
        <f t="shared" si="5"/>
        <v>0</v>
      </c>
      <c r="DC31">
        <f t="shared" si="5"/>
        <v>0</v>
      </c>
      <c r="DD31">
        <f t="shared" si="5"/>
        <v>0</v>
      </c>
      <c r="DE31">
        <f t="shared" si="5"/>
        <v>0</v>
      </c>
      <c r="DF31">
        <f t="shared" si="5"/>
        <v>0</v>
      </c>
      <c r="DG31">
        <f t="shared" si="5"/>
        <v>0</v>
      </c>
      <c r="DH31">
        <f t="shared" si="5"/>
        <v>0</v>
      </c>
      <c r="DI31">
        <f t="shared" si="5"/>
        <v>0</v>
      </c>
      <c r="DJ31">
        <f t="shared" si="5"/>
        <v>0</v>
      </c>
      <c r="DK31">
        <f t="shared" si="5"/>
        <v>0</v>
      </c>
      <c r="DL31">
        <f t="shared" si="5"/>
        <v>0</v>
      </c>
      <c r="DM31">
        <f t="shared" si="5"/>
        <v>0</v>
      </c>
      <c r="DN31">
        <f t="shared" si="5"/>
        <v>0</v>
      </c>
      <c r="DO31">
        <f t="shared" si="5"/>
        <v>0</v>
      </c>
      <c r="DP31">
        <f t="shared" si="5"/>
        <v>0</v>
      </c>
      <c r="DQ31">
        <f t="shared" si="5"/>
        <v>0</v>
      </c>
      <c r="DR31">
        <f t="shared" si="5"/>
        <v>0</v>
      </c>
      <c r="DS31">
        <f t="shared" si="5"/>
        <v>0</v>
      </c>
      <c r="DT31">
        <f t="shared" si="5"/>
        <v>0</v>
      </c>
      <c r="DU31">
        <f t="shared" si="5"/>
        <v>0</v>
      </c>
      <c r="DV31">
        <f t="shared" si="5"/>
        <v>0</v>
      </c>
      <c r="DW31" s="127">
        <f t="shared" si="5"/>
        <v>0</v>
      </c>
      <c r="DX31">
        <f t="shared" si="5"/>
        <v>0</v>
      </c>
      <c r="DY31">
        <f t="shared" si="5"/>
        <v>0</v>
      </c>
      <c r="DZ31">
        <f t="shared" si="5"/>
        <v>0</v>
      </c>
      <c r="EA31">
        <f t="shared" si="6"/>
        <v>0</v>
      </c>
      <c r="EB31">
        <f t="shared" si="6"/>
        <v>0</v>
      </c>
      <c r="EC31">
        <f t="shared" si="6"/>
        <v>0</v>
      </c>
      <c r="ED31">
        <f t="shared" si="6"/>
        <v>0</v>
      </c>
      <c r="EE31">
        <f t="shared" si="6"/>
        <v>0</v>
      </c>
      <c r="EF31">
        <f t="shared" si="6"/>
        <v>0</v>
      </c>
      <c r="EG31">
        <f t="shared" si="6"/>
        <v>0</v>
      </c>
      <c r="EH31">
        <f t="shared" si="6"/>
        <v>0</v>
      </c>
      <c r="EI31">
        <f t="shared" si="6"/>
        <v>0</v>
      </c>
      <c r="EJ31">
        <f t="shared" si="6"/>
        <v>0</v>
      </c>
      <c r="EK31">
        <f t="shared" si="6"/>
        <v>0</v>
      </c>
      <c r="EL31">
        <f t="shared" si="6"/>
        <v>0</v>
      </c>
      <c r="EM31">
        <f t="shared" si="6"/>
        <v>0</v>
      </c>
      <c r="EN31">
        <f t="shared" si="6"/>
        <v>0</v>
      </c>
      <c r="EO31">
        <f t="shared" si="6"/>
        <v>0</v>
      </c>
      <c r="EP31">
        <f t="shared" si="6"/>
        <v>0</v>
      </c>
      <c r="EQ31">
        <f t="shared" si="6"/>
        <v>0</v>
      </c>
      <c r="ER31">
        <f t="shared" si="6"/>
        <v>0</v>
      </c>
      <c r="ES31">
        <f t="shared" si="6"/>
        <v>0</v>
      </c>
      <c r="ET31">
        <f t="shared" si="6"/>
        <v>0</v>
      </c>
      <c r="EU31">
        <f t="shared" si="6"/>
        <v>0</v>
      </c>
    </row>
    <row r="32" spans="2:151" ht="13.5">
      <c r="B32">
        <f t="shared" si="3"/>
        <v>4.69444444444428</v>
      </c>
      <c r="C32">
        <f aca="true" t="shared" si="8" ref="C32:BN35">C22*C22</f>
        <v>0.04000000000001819</v>
      </c>
      <c r="D32">
        <f t="shared" si="8"/>
        <v>0.21777777777791218</v>
      </c>
      <c r="E32">
        <f t="shared" si="8"/>
        <v>0.13444444444445</v>
      </c>
      <c r="F32">
        <f t="shared" si="8"/>
        <v>0</v>
      </c>
      <c r="G32">
        <f t="shared" si="8"/>
        <v>0</v>
      </c>
      <c r="H32">
        <f t="shared" si="8"/>
        <v>1.6899999999998818</v>
      </c>
      <c r="I32">
        <f t="shared" si="8"/>
        <v>0.7511111111111243</v>
      </c>
      <c r="J32">
        <f t="shared" si="8"/>
        <v>6.587777777777466</v>
      </c>
      <c r="K32">
        <f t="shared" si="8"/>
        <v>0</v>
      </c>
      <c r="L32">
        <f t="shared" si="8"/>
        <v>1.8677777777777984</v>
      </c>
      <c r="M32">
        <f t="shared" si="8"/>
        <v>0.05444444444445152</v>
      </c>
      <c r="N32">
        <f t="shared" si="8"/>
        <v>0.3600000000000273</v>
      </c>
      <c r="O32">
        <f t="shared" si="8"/>
        <v>1</v>
      </c>
      <c r="P32">
        <f t="shared" si="8"/>
        <v>0</v>
      </c>
      <c r="Q32">
        <f t="shared" si="8"/>
        <v>0.07111111111116367</v>
      </c>
      <c r="R32">
        <f t="shared" si="8"/>
        <v>0.15999999999998182</v>
      </c>
      <c r="S32">
        <f t="shared" si="8"/>
        <v>0.04000000000001819</v>
      </c>
      <c r="T32">
        <f t="shared" si="8"/>
        <v>0.04000000000001819</v>
      </c>
      <c r="U32">
        <f t="shared" si="8"/>
        <v>0</v>
      </c>
      <c r="V32">
        <f t="shared" si="8"/>
        <v>0</v>
      </c>
      <c r="W32">
        <f t="shared" si="8"/>
        <v>0</v>
      </c>
      <c r="X32">
        <f t="shared" si="8"/>
        <v>0</v>
      </c>
      <c r="Y32">
        <f t="shared" si="8"/>
        <v>0</v>
      </c>
      <c r="Z32">
        <f t="shared" si="8"/>
        <v>0</v>
      </c>
      <c r="AA32" s="127">
        <f t="shared" si="8"/>
        <v>1.6899999999998818</v>
      </c>
      <c r="AB32">
        <f t="shared" si="8"/>
        <v>0.28444444444429084</v>
      </c>
      <c r="AC32">
        <f t="shared" si="8"/>
        <v>2.1511111111108665</v>
      </c>
      <c r="AD32">
        <f t="shared" si="8"/>
        <v>0.2844444444445334</v>
      </c>
      <c r="AE32">
        <f t="shared" si="8"/>
        <v>0</v>
      </c>
      <c r="AF32">
        <f t="shared" si="8"/>
        <v>0.11111111111113638</v>
      </c>
      <c r="AG32">
        <f t="shared" si="8"/>
        <v>2.8900000000001547</v>
      </c>
      <c r="AH32">
        <f t="shared" si="8"/>
        <v>1.1377777777776483</v>
      </c>
      <c r="AI32">
        <f t="shared" si="8"/>
        <v>2.560000000000073</v>
      </c>
      <c r="AJ32">
        <f t="shared" si="8"/>
        <v>0</v>
      </c>
      <c r="AK32">
        <f t="shared" si="8"/>
        <v>0.04000000000001819</v>
      </c>
      <c r="AL32">
        <f t="shared" si="8"/>
        <v>0.3600000000000273</v>
      </c>
      <c r="AM32">
        <f t="shared" si="8"/>
        <v>0.00444444444443636</v>
      </c>
      <c r="AN32">
        <f t="shared" si="8"/>
        <v>0.25</v>
      </c>
      <c r="AO32">
        <f t="shared" si="8"/>
        <v>0</v>
      </c>
      <c r="AP32">
        <f t="shared" si="8"/>
        <v>1.361111111111288</v>
      </c>
      <c r="AQ32">
        <f t="shared" si="8"/>
        <v>0.21777777777791218</v>
      </c>
      <c r="AR32">
        <f t="shared" si="8"/>
        <v>0.9999999999997726</v>
      </c>
      <c r="AS32">
        <f t="shared" si="8"/>
        <v>1.1377777777776483</v>
      </c>
      <c r="AT32">
        <f t="shared" si="8"/>
        <v>0</v>
      </c>
      <c r="AU32">
        <f t="shared" si="8"/>
        <v>0</v>
      </c>
      <c r="AV32">
        <f t="shared" si="8"/>
        <v>0</v>
      </c>
      <c r="AW32">
        <f t="shared" si="8"/>
        <v>0</v>
      </c>
      <c r="AX32">
        <f t="shared" si="8"/>
        <v>0</v>
      </c>
      <c r="AY32">
        <f t="shared" si="8"/>
        <v>0</v>
      </c>
      <c r="AZ32" s="127">
        <f t="shared" si="8"/>
        <v>0</v>
      </c>
      <c r="BA32">
        <f t="shared" si="8"/>
        <v>0</v>
      </c>
      <c r="BB32">
        <f t="shared" si="8"/>
        <v>0</v>
      </c>
      <c r="BC32">
        <f t="shared" si="8"/>
        <v>0</v>
      </c>
      <c r="BD32">
        <f t="shared" si="8"/>
        <v>0</v>
      </c>
      <c r="BE32">
        <f t="shared" si="8"/>
        <v>0</v>
      </c>
      <c r="BF32">
        <f t="shared" si="8"/>
        <v>0</v>
      </c>
      <c r="BG32">
        <f t="shared" si="8"/>
        <v>0</v>
      </c>
      <c r="BH32">
        <f t="shared" si="8"/>
        <v>0</v>
      </c>
      <c r="BI32">
        <f t="shared" si="8"/>
        <v>0</v>
      </c>
      <c r="BJ32">
        <f t="shared" si="8"/>
        <v>0</v>
      </c>
      <c r="BK32">
        <f t="shared" si="8"/>
        <v>0</v>
      </c>
      <c r="BL32">
        <f t="shared" si="8"/>
        <v>0</v>
      </c>
      <c r="BM32">
        <f t="shared" si="8"/>
        <v>0</v>
      </c>
      <c r="BN32">
        <f t="shared" si="8"/>
        <v>0</v>
      </c>
      <c r="BO32">
        <f t="shared" si="5"/>
        <v>0</v>
      </c>
      <c r="BP32">
        <f t="shared" si="5"/>
        <v>0</v>
      </c>
      <c r="BQ32">
        <f t="shared" si="5"/>
        <v>0</v>
      </c>
      <c r="BR32">
        <f t="shared" si="5"/>
        <v>0</v>
      </c>
      <c r="BS32">
        <f t="shared" si="5"/>
        <v>0</v>
      </c>
      <c r="BT32">
        <f t="shared" si="5"/>
        <v>0</v>
      </c>
      <c r="BU32">
        <f t="shared" si="5"/>
        <v>0</v>
      </c>
      <c r="BV32">
        <f t="shared" si="5"/>
        <v>0</v>
      </c>
      <c r="BW32">
        <f t="shared" si="5"/>
        <v>0</v>
      </c>
      <c r="BX32">
        <f t="shared" si="5"/>
        <v>0</v>
      </c>
      <c r="BY32" s="127">
        <f t="shared" si="5"/>
        <v>0</v>
      </c>
      <c r="BZ32">
        <f t="shared" si="5"/>
        <v>0</v>
      </c>
      <c r="CA32">
        <f t="shared" si="5"/>
        <v>0</v>
      </c>
      <c r="CB32">
        <f t="shared" si="5"/>
        <v>0</v>
      </c>
      <c r="CC32">
        <f t="shared" si="5"/>
        <v>0</v>
      </c>
      <c r="CD32">
        <f t="shared" si="5"/>
        <v>0</v>
      </c>
      <c r="CE32">
        <f t="shared" si="5"/>
        <v>0</v>
      </c>
      <c r="CF32">
        <f t="shared" si="5"/>
        <v>0</v>
      </c>
      <c r="CG32">
        <f t="shared" si="5"/>
        <v>0</v>
      </c>
      <c r="CH32">
        <f t="shared" si="5"/>
        <v>0</v>
      </c>
      <c r="CI32">
        <f t="shared" si="5"/>
        <v>0</v>
      </c>
      <c r="CJ32">
        <f t="shared" si="5"/>
        <v>0</v>
      </c>
      <c r="CK32">
        <f t="shared" si="5"/>
        <v>0</v>
      </c>
      <c r="CL32">
        <f t="shared" si="5"/>
        <v>0</v>
      </c>
      <c r="CM32">
        <f t="shared" si="5"/>
        <v>0</v>
      </c>
      <c r="CN32">
        <f t="shared" si="5"/>
        <v>0</v>
      </c>
      <c r="CO32">
        <f t="shared" si="5"/>
        <v>0</v>
      </c>
      <c r="CP32">
        <f t="shared" si="5"/>
        <v>0</v>
      </c>
      <c r="CQ32">
        <f t="shared" si="5"/>
        <v>0</v>
      </c>
      <c r="CR32">
        <f t="shared" si="5"/>
        <v>0</v>
      </c>
      <c r="CS32">
        <f t="shared" si="5"/>
        <v>0</v>
      </c>
      <c r="CT32">
        <f t="shared" si="5"/>
        <v>0</v>
      </c>
      <c r="CU32">
        <f t="shared" si="5"/>
        <v>0</v>
      </c>
      <c r="CV32">
        <f t="shared" si="5"/>
        <v>0</v>
      </c>
      <c r="CW32">
        <f t="shared" si="5"/>
        <v>0</v>
      </c>
      <c r="CX32" s="127">
        <f t="shared" si="5"/>
        <v>0</v>
      </c>
      <c r="CY32">
        <f t="shared" si="5"/>
        <v>0</v>
      </c>
      <c r="CZ32">
        <f t="shared" si="5"/>
        <v>0</v>
      </c>
      <c r="DA32">
        <f t="shared" si="5"/>
        <v>0</v>
      </c>
      <c r="DB32">
        <f t="shared" si="5"/>
        <v>0</v>
      </c>
      <c r="DC32">
        <f t="shared" si="5"/>
        <v>0</v>
      </c>
      <c r="DD32">
        <f t="shared" si="5"/>
        <v>0</v>
      </c>
      <c r="DE32">
        <f t="shared" si="5"/>
        <v>0</v>
      </c>
      <c r="DF32">
        <f t="shared" si="5"/>
        <v>0</v>
      </c>
      <c r="DG32">
        <f t="shared" si="5"/>
        <v>0</v>
      </c>
      <c r="DH32">
        <f t="shared" si="5"/>
        <v>0</v>
      </c>
      <c r="DI32">
        <f t="shared" si="5"/>
        <v>0</v>
      </c>
      <c r="DJ32">
        <f t="shared" si="5"/>
        <v>0</v>
      </c>
      <c r="DK32">
        <f t="shared" si="5"/>
        <v>0</v>
      </c>
      <c r="DL32">
        <f t="shared" si="5"/>
        <v>0</v>
      </c>
      <c r="DM32">
        <f t="shared" si="5"/>
        <v>0</v>
      </c>
      <c r="DN32">
        <f t="shared" si="5"/>
        <v>0</v>
      </c>
      <c r="DO32">
        <f t="shared" si="5"/>
        <v>0</v>
      </c>
      <c r="DP32">
        <f t="shared" si="5"/>
        <v>0</v>
      </c>
      <c r="DQ32">
        <f t="shared" si="5"/>
        <v>0</v>
      </c>
      <c r="DR32">
        <f t="shared" si="5"/>
        <v>0</v>
      </c>
      <c r="DS32">
        <f t="shared" si="5"/>
        <v>0</v>
      </c>
      <c r="DT32">
        <f t="shared" si="5"/>
        <v>0</v>
      </c>
      <c r="DU32">
        <f t="shared" si="5"/>
        <v>0</v>
      </c>
      <c r="DV32">
        <f t="shared" si="5"/>
        <v>0</v>
      </c>
      <c r="DW32" s="127">
        <f t="shared" si="5"/>
        <v>0</v>
      </c>
      <c r="DX32">
        <f t="shared" si="5"/>
        <v>0</v>
      </c>
      <c r="DY32">
        <f t="shared" si="5"/>
        <v>0</v>
      </c>
      <c r="DZ32">
        <f t="shared" si="5"/>
        <v>0</v>
      </c>
      <c r="EA32">
        <f t="shared" si="6"/>
        <v>0</v>
      </c>
      <c r="EB32">
        <f t="shared" si="6"/>
        <v>0</v>
      </c>
      <c r="EC32">
        <f t="shared" si="6"/>
        <v>0</v>
      </c>
      <c r="ED32">
        <f t="shared" si="6"/>
        <v>0</v>
      </c>
      <c r="EE32">
        <f t="shared" si="6"/>
        <v>0</v>
      </c>
      <c r="EF32">
        <f t="shared" si="6"/>
        <v>0</v>
      </c>
      <c r="EG32">
        <f t="shared" si="6"/>
        <v>0</v>
      </c>
      <c r="EH32">
        <f t="shared" si="6"/>
        <v>0</v>
      </c>
      <c r="EI32">
        <f t="shared" si="6"/>
        <v>0</v>
      </c>
      <c r="EJ32">
        <f t="shared" si="6"/>
        <v>0</v>
      </c>
      <c r="EK32">
        <f t="shared" si="6"/>
        <v>0</v>
      </c>
      <c r="EL32">
        <f t="shared" si="6"/>
        <v>0</v>
      </c>
      <c r="EM32">
        <f t="shared" si="6"/>
        <v>0</v>
      </c>
      <c r="EN32">
        <f t="shared" si="6"/>
        <v>0</v>
      </c>
      <c r="EO32">
        <f t="shared" si="6"/>
        <v>0</v>
      </c>
      <c r="EP32">
        <f t="shared" si="6"/>
        <v>0</v>
      </c>
      <c r="EQ32">
        <f t="shared" si="6"/>
        <v>0</v>
      </c>
      <c r="ER32">
        <f t="shared" si="6"/>
        <v>0</v>
      </c>
      <c r="ES32">
        <f t="shared" si="6"/>
        <v>0</v>
      </c>
      <c r="ET32">
        <f t="shared" si="6"/>
        <v>0</v>
      </c>
      <c r="EU32">
        <f t="shared" si="6"/>
        <v>0</v>
      </c>
    </row>
    <row r="33" spans="2:151" ht="13.5">
      <c r="B33">
        <f t="shared" si="3"/>
        <v>0</v>
      </c>
      <c r="C33">
        <f t="shared" si="8"/>
        <v>0</v>
      </c>
      <c r="D33">
        <f t="shared" si="8"/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>
        <f t="shared" si="8"/>
        <v>0</v>
      </c>
      <c r="T33">
        <f t="shared" si="8"/>
        <v>0</v>
      </c>
      <c r="U33">
        <f t="shared" si="8"/>
        <v>0</v>
      </c>
      <c r="V33">
        <f t="shared" si="8"/>
        <v>0</v>
      </c>
      <c r="W33">
        <f t="shared" si="8"/>
        <v>0</v>
      </c>
      <c r="X33">
        <f t="shared" si="8"/>
        <v>0</v>
      </c>
      <c r="Y33">
        <f t="shared" si="8"/>
        <v>0</v>
      </c>
      <c r="Z33">
        <f t="shared" si="8"/>
        <v>0</v>
      </c>
      <c r="AA33" s="127">
        <f t="shared" si="8"/>
        <v>0</v>
      </c>
      <c r="AB33">
        <f t="shared" si="8"/>
        <v>0</v>
      </c>
      <c r="AC33">
        <f t="shared" si="8"/>
        <v>0</v>
      </c>
      <c r="AD33">
        <f t="shared" si="8"/>
        <v>0</v>
      </c>
      <c r="AE33">
        <f t="shared" si="8"/>
        <v>0</v>
      </c>
      <c r="AF33">
        <f t="shared" si="8"/>
        <v>0</v>
      </c>
      <c r="AG33">
        <f t="shared" si="8"/>
        <v>0</v>
      </c>
      <c r="AH33">
        <f t="shared" si="8"/>
        <v>0</v>
      </c>
      <c r="AI33">
        <f t="shared" si="8"/>
        <v>0</v>
      </c>
      <c r="AJ33">
        <f t="shared" si="8"/>
        <v>0</v>
      </c>
      <c r="AK33">
        <f t="shared" si="8"/>
        <v>0</v>
      </c>
      <c r="AL33">
        <f t="shared" si="8"/>
        <v>0</v>
      </c>
      <c r="AM33">
        <f t="shared" si="8"/>
        <v>0</v>
      </c>
      <c r="AN33">
        <f t="shared" si="8"/>
        <v>0</v>
      </c>
      <c r="AO33">
        <f t="shared" si="8"/>
        <v>0</v>
      </c>
      <c r="AP33">
        <f t="shared" si="8"/>
        <v>0</v>
      </c>
      <c r="AQ33">
        <f t="shared" si="8"/>
        <v>0</v>
      </c>
      <c r="AR33">
        <f t="shared" si="8"/>
        <v>0</v>
      </c>
      <c r="AS33">
        <f t="shared" si="8"/>
        <v>0</v>
      </c>
      <c r="AT33">
        <f t="shared" si="8"/>
        <v>0</v>
      </c>
      <c r="AU33">
        <f t="shared" si="8"/>
        <v>0</v>
      </c>
      <c r="AV33">
        <f t="shared" si="8"/>
        <v>0</v>
      </c>
      <c r="AW33">
        <f t="shared" si="8"/>
        <v>0</v>
      </c>
      <c r="AX33">
        <f t="shared" si="8"/>
        <v>0</v>
      </c>
      <c r="AY33">
        <f t="shared" si="8"/>
        <v>0</v>
      </c>
      <c r="AZ33" s="127">
        <f t="shared" si="8"/>
        <v>0</v>
      </c>
      <c r="BA33">
        <f t="shared" si="8"/>
        <v>0</v>
      </c>
      <c r="BB33">
        <f t="shared" si="8"/>
        <v>0</v>
      </c>
      <c r="BC33">
        <f t="shared" si="8"/>
        <v>0</v>
      </c>
      <c r="BD33">
        <f t="shared" si="8"/>
        <v>0</v>
      </c>
      <c r="BE33">
        <f t="shared" si="8"/>
        <v>0</v>
      </c>
      <c r="BF33">
        <f t="shared" si="8"/>
        <v>0</v>
      </c>
      <c r="BG33">
        <f t="shared" si="8"/>
        <v>0</v>
      </c>
      <c r="BH33">
        <f t="shared" si="8"/>
        <v>0</v>
      </c>
      <c r="BI33">
        <f t="shared" si="8"/>
        <v>0</v>
      </c>
      <c r="BJ33">
        <f t="shared" si="8"/>
        <v>0</v>
      </c>
      <c r="BK33">
        <f t="shared" si="8"/>
        <v>0</v>
      </c>
      <c r="BL33">
        <f t="shared" si="8"/>
        <v>0</v>
      </c>
      <c r="BM33">
        <f t="shared" si="8"/>
        <v>0</v>
      </c>
      <c r="BN33">
        <f t="shared" si="8"/>
        <v>0</v>
      </c>
      <c r="BO33">
        <f t="shared" si="5"/>
        <v>0</v>
      </c>
      <c r="BP33">
        <f t="shared" si="5"/>
        <v>0</v>
      </c>
      <c r="BQ33">
        <f t="shared" si="5"/>
        <v>0</v>
      </c>
      <c r="BR33">
        <f t="shared" si="5"/>
        <v>0</v>
      </c>
      <c r="BS33">
        <f t="shared" si="5"/>
        <v>0</v>
      </c>
      <c r="BT33">
        <f t="shared" si="5"/>
        <v>0</v>
      </c>
      <c r="BU33">
        <f t="shared" si="5"/>
        <v>0</v>
      </c>
      <c r="BV33">
        <f t="shared" si="5"/>
        <v>0</v>
      </c>
      <c r="BW33">
        <f t="shared" si="5"/>
        <v>0</v>
      </c>
      <c r="BX33">
        <f t="shared" si="5"/>
        <v>0</v>
      </c>
      <c r="BY33" s="127">
        <f t="shared" si="5"/>
        <v>0</v>
      </c>
      <c r="BZ33">
        <f t="shared" si="5"/>
        <v>0</v>
      </c>
      <c r="CA33">
        <f t="shared" si="5"/>
        <v>0</v>
      </c>
      <c r="CB33">
        <f t="shared" si="5"/>
        <v>0</v>
      </c>
      <c r="CC33">
        <f t="shared" si="5"/>
        <v>0</v>
      </c>
      <c r="CD33">
        <f t="shared" si="5"/>
        <v>0</v>
      </c>
      <c r="CE33">
        <f t="shared" si="5"/>
        <v>0</v>
      </c>
      <c r="CF33">
        <f t="shared" si="5"/>
        <v>0</v>
      </c>
      <c r="CG33">
        <f t="shared" si="5"/>
        <v>0</v>
      </c>
      <c r="CH33">
        <f t="shared" si="5"/>
        <v>0</v>
      </c>
      <c r="CI33">
        <f t="shared" si="5"/>
        <v>0</v>
      </c>
      <c r="CJ33">
        <f t="shared" si="5"/>
        <v>0</v>
      </c>
      <c r="CK33">
        <f t="shared" si="5"/>
        <v>0</v>
      </c>
      <c r="CL33">
        <f t="shared" si="5"/>
        <v>0</v>
      </c>
      <c r="CM33">
        <f t="shared" si="5"/>
        <v>0</v>
      </c>
      <c r="CN33">
        <f t="shared" si="5"/>
        <v>0</v>
      </c>
      <c r="CO33">
        <f t="shared" si="5"/>
        <v>0</v>
      </c>
      <c r="CP33">
        <f t="shared" si="5"/>
        <v>0</v>
      </c>
      <c r="CQ33">
        <f t="shared" si="5"/>
        <v>0</v>
      </c>
      <c r="CR33">
        <f t="shared" si="5"/>
        <v>0</v>
      </c>
      <c r="CS33">
        <f t="shared" si="5"/>
        <v>0</v>
      </c>
      <c r="CT33">
        <f t="shared" si="5"/>
        <v>0</v>
      </c>
      <c r="CU33">
        <f t="shared" si="5"/>
        <v>0</v>
      </c>
      <c r="CV33">
        <f t="shared" si="5"/>
        <v>0</v>
      </c>
      <c r="CW33">
        <f t="shared" si="5"/>
        <v>0</v>
      </c>
      <c r="CX33" s="127">
        <f t="shared" si="5"/>
        <v>0</v>
      </c>
      <c r="CY33">
        <f t="shared" si="5"/>
        <v>0</v>
      </c>
      <c r="CZ33">
        <f t="shared" si="5"/>
        <v>0</v>
      </c>
      <c r="DA33">
        <f t="shared" si="5"/>
        <v>0</v>
      </c>
      <c r="DB33">
        <f t="shared" si="5"/>
        <v>0</v>
      </c>
      <c r="DC33">
        <f t="shared" si="5"/>
        <v>0</v>
      </c>
      <c r="DD33">
        <f t="shared" si="5"/>
        <v>0</v>
      </c>
      <c r="DE33">
        <f t="shared" si="5"/>
        <v>0</v>
      </c>
      <c r="DF33">
        <f t="shared" si="5"/>
        <v>0</v>
      </c>
      <c r="DG33">
        <f t="shared" si="5"/>
        <v>0</v>
      </c>
      <c r="DH33">
        <f t="shared" si="5"/>
        <v>0</v>
      </c>
      <c r="DI33">
        <f t="shared" si="5"/>
        <v>0</v>
      </c>
      <c r="DJ33">
        <f t="shared" si="5"/>
        <v>0</v>
      </c>
      <c r="DK33">
        <f t="shared" si="5"/>
        <v>0</v>
      </c>
      <c r="DL33">
        <f t="shared" si="5"/>
        <v>0</v>
      </c>
      <c r="DM33">
        <f t="shared" si="5"/>
        <v>0</v>
      </c>
      <c r="DN33">
        <f t="shared" si="5"/>
        <v>0</v>
      </c>
      <c r="DO33">
        <f t="shared" si="5"/>
        <v>0</v>
      </c>
      <c r="DP33">
        <f t="shared" si="5"/>
        <v>0</v>
      </c>
      <c r="DQ33">
        <f t="shared" si="5"/>
        <v>0</v>
      </c>
      <c r="DR33">
        <f t="shared" si="5"/>
        <v>0</v>
      </c>
      <c r="DS33">
        <f t="shared" si="5"/>
        <v>0</v>
      </c>
      <c r="DT33">
        <f t="shared" si="5"/>
        <v>0</v>
      </c>
      <c r="DU33">
        <f t="shared" si="5"/>
        <v>0</v>
      </c>
      <c r="DV33">
        <f t="shared" si="5"/>
        <v>0</v>
      </c>
      <c r="DW33" s="127">
        <f t="shared" si="5"/>
        <v>0</v>
      </c>
      <c r="DX33">
        <f t="shared" si="5"/>
        <v>0</v>
      </c>
      <c r="DY33">
        <f t="shared" si="5"/>
        <v>0</v>
      </c>
      <c r="DZ33">
        <f aca="true" t="shared" si="9" ref="DZ33:EU39">DZ23*DZ23</f>
        <v>0</v>
      </c>
      <c r="EA33">
        <f t="shared" si="9"/>
        <v>0</v>
      </c>
      <c r="EB33">
        <f t="shared" si="9"/>
        <v>0</v>
      </c>
      <c r="EC33">
        <f t="shared" si="9"/>
        <v>0</v>
      </c>
      <c r="ED33">
        <f t="shared" si="9"/>
        <v>0</v>
      </c>
      <c r="EE33">
        <f t="shared" si="9"/>
        <v>0</v>
      </c>
      <c r="EF33">
        <f t="shared" si="9"/>
        <v>0</v>
      </c>
      <c r="EG33">
        <f t="shared" si="9"/>
        <v>0</v>
      </c>
      <c r="EH33">
        <f t="shared" si="9"/>
        <v>0</v>
      </c>
      <c r="EI33">
        <f t="shared" si="9"/>
        <v>0</v>
      </c>
      <c r="EJ33">
        <f t="shared" si="9"/>
        <v>0</v>
      </c>
      <c r="EK33">
        <f t="shared" si="9"/>
        <v>0</v>
      </c>
      <c r="EL33">
        <f t="shared" si="9"/>
        <v>0</v>
      </c>
      <c r="EM33">
        <f t="shared" si="9"/>
        <v>0</v>
      </c>
      <c r="EN33">
        <f t="shared" si="9"/>
        <v>0</v>
      </c>
      <c r="EO33">
        <f t="shared" si="9"/>
        <v>0</v>
      </c>
      <c r="EP33">
        <f t="shared" si="9"/>
        <v>0</v>
      </c>
      <c r="EQ33">
        <f t="shared" si="9"/>
        <v>0</v>
      </c>
      <c r="ER33">
        <f t="shared" si="9"/>
        <v>0</v>
      </c>
      <c r="ES33">
        <f t="shared" si="9"/>
        <v>0</v>
      </c>
      <c r="ET33">
        <f t="shared" si="9"/>
        <v>0</v>
      </c>
      <c r="EU33">
        <f t="shared" si="9"/>
        <v>0</v>
      </c>
    </row>
    <row r="34" spans="2:151" ht="13.5">
      <c r="B34">
        <f t="shared" si="3"/>
        <v>0</v>
      </c>
      <c r="C34">
        <f t="shared" si="8"/>
        <v>0</v>
      </c>
      <c r="D34">
        <f t="shared" si="8"/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>
        <f t="shared" si="8"/>
        <v>0</v>
      </c>
      <c r="T34">
        <f t="shared" si="8"/>
        <v>0</v>
      </c>
      <c r="U34">
        <f t="shared" si="8"/>
        <v>0</v>
      </c>
      <c r="V34">
        <f t="shared" si="8"/>
        <v>0</v>
      </c>
      <c r="W34">
        <f t="shared" si="8"/>
        <v>0</v>
      </c>
      <c r="X34">
        <f t="shared" si="8"/>
        <v>0</v>
      </c>
      <c r="Y34">
        <f t="shared" si="8"/>
        <v>0</v>
      </c>
      <c r="Z34">
        <f t="shared" si="8"/>
        <v>0</v>
      </c>
      <c r="AA34" s="127">
        <f t="shared" si="8"/>
        <v>0</v>
      </c>
      <c r="AB34">
        <f t="shared" si="8"/>
        <v>0</v>
      </c>
      <c r="AC34">
        <f t="shared" si="8"/>
        <v>0</v>
      </c>
      <c r="AD34">
        <f t="shared" si="8"/>
        <v>0</v>
      </c>
      <c r="AE34">
        <f t="shared" si="8"/>
        <v>0</v>
      </c>
      <c r="AF34">
        <f t="shared" si="8"/>
        <v>0</v>
      </c>
      <c r="AG34">
        <f t="shared" si="8"/>
        <v>0</v>
      </c>
      <c r="AH34">
        <f t="shared" si="8"/>
        <v>0</v>
      </c>
      <c r="AI34">
        <f t="shared" si="8"/>
        <v>0</v>
      </c>
      <c r="AJ34">
        <f t="shared" si="8"/>
        <v>0</v>
      </c>
      <c r="AK34">
        <f t="shared" si="8"/>
        <v>0</v>
      </c>
      <c r="AL34">
        <f t="shared" si="8"/>
        <v>0</v>
      </c>
      <c r="AM34">
        <f t="shared" si="8"/>
        <v>0</v>
      </c>
      <c r="AN34">
        <f t="shared" si="8"/>
        <v>0</v>
      </c>
      <c r="AO34">
        <f t="shared" si="8"/>
        <v>0</v>
      </c>
      <c r="AP34">
        <f t="shared" si="8"/>
        <v>0</v>
      </c>
      <c r="AQ34">
        <f t="shared" si="8"/>
        <v>0</v>
      </c>
      <c r="AR34">
        <f t="shared" si="8"/>
        <v>0</v>
      </c>
      <c r="AS34">
        <f t="shared" si="8"/>
        <v>0</v>
      </c>
      <c r="AT34">
        <f t="shared" si="8"/>
        <v>0</v>
      </c>
      <c r="AU34">
        <f t="shared" si="8"/>
        <v>0</v>
      </c>
      <c r="AV34">
        <f t="shared" si="8"/>
        <v>0</v>
      </c>
      <c r="AW34">
        <f t="shared" si="8"/>
        <v>0</v>
      </c>
      <c r="AX34">
        <f t="shared" si="8"/>
        <v>0</v>
      </c>
      <c r="AY34">
        <f t="shared" si="8"/>
        <v>0</v>
      </c>
      <c r="AZ34" s="127">
        <f t="shared" si="8"/>
        <v>0</v>
      </c>
      <c r="BA34">
        <f t="shared" si="8"/>
        <v>0</v>
      </c>
      <c r="BB34">
        <f t="shared" si="8"/>
        <v>0</v>
      </c>
      <c r="BC34">
        <f t="shared" si="8"/>
        <v>0</v>
      </c>
      <c r="BD34">
        <f t="shared" si="8"/>
        <v>0</v>
      </c>
      <c r="BE34">
        <f t="shared" si="8"/>
        <v>0</v>
      </c>
      <c r="BF34">
        <f t="shared" si="8"/>
        <v>0</v>
      </c>
      <c r="BG34">
        <f t="shared" si="8"/>
        <v>0</v>
      </c>
      <c r="BH34">
        <f t="shared" si="8"/>
        <v>0</v>
      </c>
      <c r="BI34">
        <f t="shared" si="8"/>
        <v>0</v>
      </c>
      <c r="BJ34">
        <f t="shared" si="8"/>
        <v>0</v>
      </c>
      <c r="BK34">
        <f t="shared" si="8"/>
        <v>0</v>
      </c>
      <c r="BL34">
        <f t="shared" si="8"/>
        <v>0</v>
      </c>
      <c r="BM34">
        <f t="shared" si="8"/>
        <v>0</v>
      </c>
      <c r="BN34">
        <f t="shared" si="8"/>
        <v>0</v>
      </c>
      <c r="BO34">
        <f aca="true" t="shared" si="10" ref="BO34:CT34">BO24*BO24</f>
        <v>0</v>
      </c>
      <c r="BP34">
        <f t="shared" si="10"/>
        <v>0</v>
      </c>
      <c r="BQ34">
        <f t="shared" si="10"/>
        <v>0</v>
      </c>
      <c r="BR34">
        <f t="shared" si="10"/>
        <v>0</v>
      </c>
      <c r="BS34">
        <f t="shared" si="10"/>
        <v>0</v>
      </c>
      <c r="BT34">
        <f t="shared" si="10"/>
        <v>0</v>
      </c>
      <c r="BU34">
        <f t="shared" si="10"/>
        <v>0</v>
      </c>
      <c r="BV34">
        <f t="shared" si="10"/>
        <v>0</v>
      </c>
      <c r="BW34">
        <f t="shared" si="10"/>
        <v>0</v>
      </c>
      <c r="BX34">
        <f t="shared" si="10"/>
        <v>0</v>
      </c>
      <c r="BY34" s="127">
        <f t="shared" si="10"/>
        <v>0</v>
      </c>
      <c r="BZ34">
        <f t="shared" si="10"/>
        <v>0</v>
      </c>
      <c r="CA34">
        <f t="shared" si="10"/>
        <v>0</v>
      </c>
      <c r="CB34">
        <f t="shared" si="10"/>
        <v>0</v>
      </c>
      <c r="CC34">
        <f t="shared" si="10"/>
        <v>0</v>
      </c>
      <c r="CD34">
        <f t="shared" si="10"/>
        <v>0</v>
      </c>
      <c r="CE34">
        <f t="shared" si="10"/>
        <v>0</v>
      </c>
      <c r="CF34">
        <f t="shared" si="10"/>
        <v>0</v>
      </c>
      <c r="CG34">
        <f t="shared" si="10"/>
        <v>0</v>
      </c>
      <c r="CH34">
        <f t="shared" si="10"/>
        <v>0</v>
      </c>
      <c r="CI34">
        <f t="shared" si="10"/>
        <v>0</v>
      </c>
      <c r="CJ34">
        <f t="shared" si="10"/>
        <v>0</v>
      </c>
      <c r="CK34">
        <f t="shared" si="10"/>
        <v>0</v>
      </c>
      <c r="CL34">
        <f t="shared" si="10"/>
        <v>0</v>
      </c>
      <c r="CM34">
        <f t="shared" si="10"/>
        <v>0</v>
      </c>
      <c r="CN34">
        <f t="shared" si="10"/>
        <v>0</v>
      </c>
      <c r="CO34">
        <f t="shared" si="10"/>
        <v>0</v>
      </c>
      <c r="CP34">
        <f t="shared" si="10"/>
        <v>0</v>
      </c>
      <c r="CQ34">
        <f t="shared" si="10"/>
        <v>0</v>
      </c>
      <c r="CR34">
        <f t="shared" si="10"/>
        <v>0</v>
      </c>
      <c r="CS34">
        <f t="shared" si="10"/>
        <v>0</v>
      </c>
      <c r="CT34">
        <f t="shared" si="10"/>
        <v>0</v>
      </c>
      <c r="CU34">
        <f aca="true" t="shared" si="11" ref="CU34:DZ34">CU24*CU24</f>
        <v>0</v>
      </c>
      <c r="CV34">
        <f t="shared" si="11"/>
        <v>0</v>
      </c>
      <c r="CW34">
        <f t="shared" si="11"/>
        <v>0</v>
      </c>
      <c r="CX34" s="127">
        <f t="shared" si="11"/>
        <v>0</v>
      </c>
      <c r="CY34">
        <f t="shared" si="11"/>
        <v>0</v>
      </c>
      <c r="CZ34">
        <f t="shared" si="11"/>
        <v>0</v>
      </c>
      <c r="DA34">
        <f t="shared" si="11"/>
        <v>0</v>
      </c>
      <c r="DB34">
        <f t="shared" si="11"/>
        <v>0</v>
      </c>
      <c r="DC34">
        <f t="shared" si="11"/>
        <v>0</v>
      </c>
      <c r="DD34">
        <f t="shared" si="11"/>
        <v>0</v>
      </c>
      <c r="DE34">
        <f t="shared" si="11"/>
        <v>0</v>
      </c>
      <c r="DF34">
        <f t="shared" si="11"/>
        <v>0</v>
      </c>
      <c r="DG34">
        <f t="shared" si="11"/>
        <v>0</v>
      </c>
      <c r="DH34">
        <f t="shared" si="11"/>
        <v>0</v>
      </c>
      <c r="DI34">
        <f t="shared" si="11"/>
        <v>0</v>
      </c>
      <c r="DJ34">
        <f t="shared" si="11"/>
        <v>0</v>
      </c>
      <c r="DK34">
        <f t="shared" si="11"/>
        <v>0</v>
      </c>
      <c r="DL34">
        <f t="shared" si="11"/>
        <v>0</v>
      </c>
      <c r="DM34">
        <f t="shared" si="11"/>
        <v>0</v>
      </c>
      <c r="DN34">
        <f t="shared" si="11"/>
        <v>0</v>
      </c>
      <c r="DO34">
        <f t="shared" si="11"/>
        <v>0</v>
      </c>
      <c r="DP34">
        <f t="shared" si="11"/>
        <v>0</v>
      </c>
      <c r="DQ34">
        <f t="shared" si="11"/>
        <v>0</v>
      </c>
      <c r="DR34">
        <f t="shared" si="11"/>
        <v>0</v>
      </c>
      <c r="DS34">
        <f t="shared" si="11"/>
        <v>0</v>
      </c>
      <c r="DT34">
        <f t="shared" si="11"/>
        <v>0</v>
      </c>
      <c r="DU34">
        <f t="shared" si="11"/>
        <v>0</v>
      </c>
      <c r="DV34">
        <f t="shared" si="11"/>
        <v>0</v>
      </c>
      <c r="DW34" s="127">
        <f t="shared" si="11"/>
        <v>0</v>
      </c>
      <c r="DX34">
        <f t="shared" si="11"/>
        <v>0</v>
      </c>
      <c r="DY34">
        <f t="shared" si="11"/>
        <v>0</v>
      </c>
      <c r="DZ34">
        <f t="shared" si="11"/>
        <v>0</v>
      </c>
      <c r="EA34">
        <f t="shared" si="9"/>
        <v>0</v>
      </c>
      <c r="EB34">
        <f t="shared" si="9"/>
        <v>0</v>
      </c>
      <c r="EC34">
        <f t="shared" si="9"/>
        <v>0</v>
      </c>
      <c r="ED34">
        <f t="shared" si="9"/>
        <v>0</v>
      </c>
      <c r="EE34">
        <f t="shared" si="9"/>
        <v>0</v>
      </c>
      <c r="EF34">
        <f t="shared" si="9"/>
        <v>0</v>
      </c>
      <c r="EG34">
        <f t="shared" si="9"/>
        <v>0</v>
      </c>
      <c r="EH34">
        <f t="shared" si="9"/>
        <v>0</v>
      </c>
      <c r="EI34">
        <f t="shared" si="9"/>
        <v>0</v>
      </c>
      <c r="EJ34">
        <f t="shared" si="9"/>
        <v>0</v>
      </c>
      <c r="EK34">
        <f t="shared" si="9"/>
        <v>0</v>
      </c>
      <c r="EL34">
        <f t="shared" si="9"/>
        <v>0</v>
      </c>
      <c r="EM34">
        <f t="shared" si="9"/>
        <v>0</v>
      </c>
      <c r="EN34">
        <f t="shared" si="9"/>
        <v>0</v>
      </c>
      <c r="EO34">
        <f t="shared" si="9"/>
        <v>0</v>
      </c>
      <c r="EP34">
        <f t="shared" si="9"/>
        <v>0</v>
      </c>
      <c r="EQ34">
        <f t="shared" si="9"/>
        <v>0</v>
      </c>
      <c r="ER34">
        <f t="shared" si="9"/>
        <v>0</v>
      </c>
      <c r="ES34">
        <f t="shared" si="9"/>
        <v>0</v>
      </c>
      <c r="ET34">
        <f t="shared" si="9"/>
        <v>0</v>
      </c>
      <c r="EU34">
        <f t="shared" si="9"/>
        <v>0</v>
      </c>
    </row>
    <row r="35" spans="2:151" ht="13.5">
      <c r="B35">
        <f t="shared" si="3"/>
        <v>0</v>
      </c>
      <c r="C35">
        <f t="shared" si="8"/>
        <v>0</v>
      </c>
      <c r="D35">
        <f t="shared" si="8"/>
        <v>0</v>
      </c>
      <c r="E35">
        <f t="shared" si="8"/>
        <v>0</v>
      </c>
      <c r="F35">
        <f t="shared" si="8"/>
        <v>0</v>
      </c>
      <c r="G35">
        <f t="shared" si="8"/>
        <v>0</v>
      </c>
      <c r="H35">
        <f t="shared" si="8"/>
        <v>0</v>
      </c>
      <c r="I35">
        <f t="shared" si="8"/>
        <v>0</v>
      </c>
      <c r="J35">
        <f t="shared" si="8"/>
        <v>0</v>
      </c>
      <c r="K35">
        <f t="shared" si="8"/>
        <v>0</v>
      </c>
      <c r="L35">
        <f t="shared" si="8"/>
        <v>0</v>
      </c>
      <c r="M35">
        <f t="shared" si="8"/>
        <v>0</v>
      </c>
      <c r="N35">
        <f t="shared" si="8"/>
        <v>0</v>
      </c>
      <c r="O35">
        <f t="shared" si="8"/>
        <v>0</v>
      </c>
      <c r="P35">
        <f t="shared" si="8"/>
        <v>0</v>
      </c>
      <c r="Q35">
        <f t="shared" si="8"/>
        <v>0</v>
      </c>
      <c r="R35">
        <f t="shared" si="8"/>
        <v>0</v>
      </c>
      <c r="S35">
        <f t="shared" si="8"/>
        <v>0</v>
      </c>
      <c r="T35">
        <f t="shared" si="8"/>
        <v>0</v>
      </c>
      <c r="U35">
        <f t="shared" si="8"/>
        <v>0</v>
      </c>
      <c r="V35">
        <f t="shared" si="8"/>
        <v>0</v>
      </c>
      <c r="W35">
        <f t="shared" si="8"/>
        <v>0</v>
      </c>
      <c r="X35">
        <f t="shared" si="8"/>
        <v>0</v>
      </c>
      <c r="Y35">
        <f t="shared" si="8"/>
        <v>0</v>
      </c>
      <c r="Z35">
        <f t="shared" si="8"/>
        <v>0</v>
      </c>
      <c r="AA35" s="127">
        <f t="shared" si="8"/>
        <v>0</v>
      </c>
      <c r="AB35">
        <f t="shared" si="8"/>
        <v>0</v>
      </c>
      <c r="AC35">
        <f t="shared" si="8"/>
        <v>0</v>
      </c>
      <c r="AD35">
        <f t="shared" si="8"/>
        <v>0</v>
      </c>
      <c r="AE35">
        <f t="shared" si="8"/>
        <v>0</v>
      </c>
      <c r="AF35">
        <f t="shared" si="8"/>
        <v>0</v>
      </c>
      <c r="AG35">
        <f t="shared" si="8"/>
        <v>0</v>
      </c>
      <c r="AH35">
        <f t="shared" si="8"/>
        <v>0</v>
      </c>
      <c r="AI35">
        <f t="shared" si="8"/>
        <v>0</v>
      </c>
      <c r="AJ35">
        <f t="shared" si="8"/>
        <v>0</v>
      </c>
      <c r="AK35">
        <f t="shared" si="8"/>
        <v>0</v>
      </c>
      <c r="AL35">
        <f t="shared" si="8"/>
        <v>0</v>
      </c>
      <c r="AM35">
        <f t="shared" si="8"/>
        <v>0</v>
      </c>
      <c r="AN35">
        <f t="shared" si="8"/>
        <v>0</v>
      </c>
      <c r="AO35">
        <f t="shared" si="8"/>
        <v>0</v>
      </c>
      <c r="AP35">
        <f t="shared" si="8"/>
        <v>0</v>
      </c>
      <c r="AQ35">
        <f t="shared" si="8"/>
        <v>0</v>
      </c>
      <c r="AR35">
        <f t="shared" si="8"/>
        <v>0</v>
      </c>
      <c r="AS35">
        <f t="shared" si="8"/>
        <v>0</v>
      </c>
      <c r="AT35">
        <f t="shared" si="8"/>
        <v>0</v>
      </c>
      <c r="AU35">
        <f t="shared" si="8"/>
        <v>0</v>
      </c>
      <c r="AV35">
        <f t="shared" si="8"/>
        <v>0</v>
      </c>
      <c r="AW35">
        <f t="shared" si="8"/>
        <v>0</v>
      </c>
      <c r="AX35">
        <f t="shared" si="8"/>
        <v>0</v>
      </c>
      <c r="AY35">
        <f t="shared" si="8"/>
        <v>0</v>
      </c>
      <c r="AZ35" s="127">
        <f t="shared" si="8"/>
        <v>0</v>
      </c>
      <c r="BA35">
        <f t="shared" si="8"/>
        <v>0</v>
      </c>
      <c r="BB35">
        <f t="shared" si="8"/>
        <v>0</v>
      </c>
      <c r="BC35">
        <f t="shared" si="8"/>
        <v>0</v>
      </c>
      <c r="BD35">
        <f t="shared" si="8"/>
        <v>0</v>
      </c>
      <c r="BE35">
        <f t="shared" si="8"/>
        <v>0</v>
      </c>
      <c r="BF35">
        <f t="shared" si="8"/>
        <v>0</v>
      </c>
      <c r="BG35">
        <f t="shared" si="8"/>
        <v>0</v>
      </c>
      <c r="BH35">
        <f t="shared" si="8"/>
        <v>0</v>
      </c>
      <c r="BI35">
        <f t="shared" si="8"/>
        <v>0</v>
      </c>
      <c r="BJ35">
        <f t="shared" si="8"/>
        <v>0</v>
      </c>
      <c r="BK35">
        <f t="shared" si="8"/>
        <v>0</v>
      </c>
      <c r="BL35">
        <f t="shared" si="8"/>
        <v>0</v>
      </c>
      <c r="BM35">
        <f t="shared" si="8"/>
        <v>0</v>
      </c>
      <c r="BN35">
        <f aca="true" t="shared" si="12" ref="BN35:DY38">BN25*BN25</f>
        <v>0</v>
      </c>
      <c r="BO35">
        <f t="shared" si="12"/>
        <v>0</v>
      </c>
      <c r="BP35">
        <f t="shared" si="12"/>
        <v>0</v>
      </c>
      <c r="BQ35">
        <f t="shared" si="12"/>
        <v>0</v>
      </c>
      <c r="BR35">
        <f t="shared" si="12"/>
        <v>0</v>
      </c>
      <c r="BS35">
        <f t="shared" si="12"/>
        <v>0</v>
      </c>
      <c r="BT35">
        <f t="shared" si="12"/>
        <v>0</v>
      </c>
      <c r="BU35">
        <f t="shared" si="12"/>
        <v>0</v>
      </c>
      <c r="BV35">
        <f t="shared" si="12"/>
        <v>0</v>
      </c>
      <c r="BW35">
        <f t="shared" si="12"/>
        <v>0</v>
      </c>
      <c r="BX35">
        <f t="shared" si="12"/>
        <v>0</v>
      </c>
      <c r="BY35" s="127">
        <f t="shared" si="12"/>
        <v>0</v>
      </c>
      <c r="BZ35">
        <f t="shared" si="12"/>
        <v>0</v>
      </c>
      <c r="CA35">
        <f t="shared" si="12"/>
        <v>0</v>
      </c>
      <c r="CB35">
        <f t="shared" si="12"/>
        <v>0</v>
      </c>
      <c r="CC35">
        <f t="shared" si="12"/>
        <v>0</v>
      </c>
      <c r="CD35">
        <f t="shared" si="12"/>
        <v>0</v>
      </c>
      <c r="CE35">
        <f t="shared" si="12"/>
        <v>0</v>
      </c>
      <c r="CF35">
        <f t="shared" si="12"/>
        <v>0</v>
      </c>
      <c r="CG35">
        <f t="shared" si="12"/>
        <v>0</v>
      </c>
      <c r="CH35">
        <f t="shared" si="12"/>
        <v>0</v>
      </c>
      <c r="CI35">
        <f t="shared" si="12"/>
        <v>0</v>
      </c>
      <c r="CJ35">
        <f t="shared" si="12"/>
        <v>0</v>
      </c>
      <c r="CK35">
        <f t="shared" si="12"/>
        <v>0</v>
      </c>
      <c r="CL35">
        <f t="shared" si="12"/>
        <v>0</v>
      </c>
      <c r="CM35">
        <f t="shared" si="12"/>
        <v>0</v>
      </c>
      <c r="CN35">
        <f t="shared" si="12"/>
        <v>0</v>
      </c>
      <c r="CO35">
        <f t="shared" si="12"/>
        <v>0</v>
      </c>
      <c r="CP35">
        <f t="shared" si="12"/>
        <v>0</v>
      </c>
      <c r="CQ35">
        <f t="shared" si="12"/>
        <v>0</v>
      </c>
      <c r="CR35">
        <f t="shared" si="12"/>
        <v>0</v>
      </c>
      <c r="CS35">
        <f t="shared" si="12"/>
        <v>0</v>
      </c>
      <c r="CT35">
        <f t="shared" si="12"/>
        <v>0</v>
      </c>
      <c r="CU35">
        <f t="shared" si="12"/>
        <v>0</v>
      </c>
      <c r="CV35">
        <f t="shared" si="12"/>
        <v>0</v>
      </c>
      <c r="CW35">
        <f t="shared" si="12"/>
        <v>0</v>
      </c>
      <c r="CX35" s="127">
        <f t="shared" si="12"/>
        <v>0</v>
      </c>
      <c r="CY35">
        <f t="shared" si="12"/>
        <v>0</v>
      </c>
      <c r="CZ35">
        <f t="shared" si="12"/>
        <v>0</v>
      </c>
      <c r="DA35">
        <f t="shared" si="12"/>
        <v>0</v>
      </c>
      <c r="DB35">
        <f t="shared" si="12"/>
        <v>0</v>
      </c>
      <c r="DC35">
        <f t="shared" si="12"/>
        <v>0</v>
      </c>
      <c r="DD35">
        <f t="shared" si="12"/>
        <v>0</v>
      </c>
      <c r="DE35">
        <f t="shared" si="12"/>
        <v>0</v>
      </c>
      <c r="DF35">
        <f t="shared" si="12"/>
        <v>0</v>
      </c>
      <c r="DG35">
        <f t="shared" si="12"/>
        <v>0</v>
      </c>
      <c r="DH35">
        <f t="shared" si="12"/>
        <v>0</v>
      </c>
      <c r="DI35">
        <f t="shared" si="12"/>
        <v>0</v>
      </c>
      <c r="DJ35">
        <f t="shared" si="12"/>
        <v>0</v>
      </c>
      <c r="DK35">
        <f t="shared" si="12"/>
        <v>0</v>
      </c>
      <c r="DL35">
        <f t="shared" si="12"/>
        <v>0</v>
      </c>
      <c r="DM35">
        <f t="shared" si="12"/>
        <v>0</v>
      </c>
      <c r="DN35">
        <f t="shared" si="12"/>
        <v>0</v>
      </c>
      <c r="DO35">
        <f t="shared" si="12"/>
        <v>0</v>
      </c>
      <c r="DP35">
        <f t="shared" si="12"/>
        <v>0</v>
      </c>
      <c r="DQ35">
        <f t="shared" si="12"/>
        <v>0</v>
      </c>
      <c r="DR35">
        <f t="shared" si="12"/>
        <v>0</v>
      </c>
      <c r="DS35">
        <f t="shared" si="12"/>
        <v>0</v>
      </c>
      <c r="DT35">
        <f t="shared" si="12"/>
        <v>0</v>
      </c>
      <c r="DU35">
        <f t="shared" si="12"/>
        <v>0</v>
      </c>
      <c r="DV35">
        <f t="shared" si="12"/>
        <v>0</v>
      </c>
      <c r="DW35" s="127">
        <f t="shared" si="12"/>
        <v>0</v>
      </c>
      <c r="DX35">
        <f t="shared" si="12"/>
        <v>0</v>
      </c>
      <c r="DY35">
        <f t="shared" si="12"/>
        <v>0</v>
      </c>
      <c r="DZ35">
        <f>DZ25*DZ25</f>
        <v>0</v>
      </c>
      <c r="EA35">
        <f t="shared" si="9"/>
        <v>0</v>
      </c>
      <c r="EB35">
        <f t="shared" si="9"/>
        <v>0</v>
      </c>
      <c r="EC35">
        <f t="shared" si="9"/>
        <v>0</v>
      </c>
      <c r="ED35">
        <f t="shared" si="9"/>
        <v>0</v>
      </c>
      <c r="EE35">
        <f t="shared" si="9"/>
        <v>0</v>
      </c>
      <c r="EF35">
        <f t="shared" si="9"/>
        <v>0</v>
      </c>
      <c r="EG35">
        <f t="shared" si="9"/>
        <v>0</v>
      </c>
      <c r="EH35">
        <f t="shared" si="9"/>
        <v>0</v>
      </c>
      <c r="EI35">
        <f t="shared" si="9"/>
        <v>0</v>
      </c>
      <c r="EJ35">
        <f t="shared" si="9"/>
        <v>0</v>
      </c>
      <c r="EK35">
        <f t="shared" si="9"/>
        <v>0</v>
      </c>
      <c r="EL35">
        <f t="shared" si="9"/>
        <v>0</v>
      </c>
      <c r="EM35">
        <f t="shared" si="9"/>
        <v>0</v>
      </c>
      <c r="EN35">
        <f t="shared" si="9"/>
        <v>0</v>
      </c>
      <c r="EO35">
        <f t="shared" si="9"/>
        <v>0</v>
      </c>
      <c r="EP35">
        <f t="shared" si="9"/>
        <v>0</v>
      </c>
      <c r="EQ35">
        <f t="shared" si="9"/>
        <v>0</v>
      </c>
      <c r="ER35">
        <f t="shared" si="9"/>
        <v>0</v>
      </c>
      <c r="ES35">
        <f t="shared" si="9"/>
        <v>0</v>
      </c>
      <c r="ET35">
        <f t="shared" si="9"/>
        <v>0</v>
      </c>
      <c r="EU35">
        <f t="shared" si="9"/>
        <v>0</v>
      </c>
    </row>
    <row r="36" spans="2:151" ht="13.5">
      <c r="B36">
        <f t="shared" si="3"/>
        <v>0</v>
      </c>
      <c r="C36">
        <f aca="true" t="shared" si="13" ref="C36:BN39">C26*C26</f>
        <v>0</v>
      </c>
      <c r="D36">
        <f t="shared" si="13"/>
        <v>0</v>
      </c>
      <c r="E36">
        <f t="shared" si="13"/>
        <v>0</v>
      </c>
      <c r="F36">
        <f t="shared" si="13"/>
        <v>0</v>
      </c>
      <c r="G36">
        <f t="shared" si="13"/>
        <v>0</v>
      </c>
      <c r="H36">
        <f t="shared" si="13"/>
        <v>0</v>
      </c>
      <c r="I36">
        <f t="shared" si="13"/>
        <v>0</v>
      </c>
      <c r="J36">
        <f t="shared" si="13"/>
        <v>0</v>
      </c>
      <c r="K36">
        <f t="shared" si="13"/>
        <v>0</v>
      </c>
      <c r="L36">
        <f t="shared" si="13"/>
        <v>0</v>
      </c>
      <c r="M36">
        <f t="shared" si="13"/>
        <v>0</v>
      </c>
      <c r="N36">
        <f t="shared" si="13"/>
        <v>0</v>
      </c>
      <c r="O36">
        <f t="shared" si="13"/>
        <v>0</v>
      </c>
      <c r="P36">
        <f t="shared" si="13"/>
        <v>0</v>
      </c>
      <c r="Q36">
        <f t="shared" si="13"/>
        <v>0</v>
      </c>
      <c r="R36">
        <f t="shared" si="13"/>
        <v>0</v>
      </c>
      <c r="S36">
        <f t="shared" si="13"/>
        <v>0</v>
      </c>
      <c r="T36">
        <f t="shared" si="13"/>
        <v>0</v>
      </c>
      <c r="U36">
        <f t="shared" si="13"/>
        <v>0</v>
      </c>
      <c r="V36">
        <f t="shared" si="13"/>
        <v>0</v>
      </c>
      <c r="W36">
        <f t="shared" si="13"/>
        <v>0</v>
      </c>
      <c r="X36">
        <f t="shared" si="13"/>
        <v>0</v>
      </c>
      <c r="Y36">
        <f t="shared" si="13"/>
        <v>0</v>
      </c>
      <c r="Z36">
        <f t="shared" si="13"/>
        <v>0</v>
      </c>
      <c r="AA36" s="127">
        <f t="shared" si="13"/>
        <v>0</v>
      </c>
      <c r="AB36">
        <f t="shared" si="13"/>
        <v>0</v>
      </c>
      <c r="AC36">
        <f t="shared" si="13"/>
        <v>0</v>
      </c>
      <c r="AD36">
        <f t="shared" si="13"/>
        <v>0</v>
      </c>
      <c r="AE36">
        <f t="shared" si="13"/>
        <v>0</v>
      </c>
      <c r="AF36">
        <f t="shared" si="13"/>
        <v>0</v>
      </c>
      <c r="AG36">
        <f t="shared" si="13"/>
        <v>0</v>
      </c>
      <c r="AH36">
        <f t="shared" si="13"/>
        <v>0</v>
      </c>
      <c r="AI36">
        <f t="shared" si="13"/>
        <v>0</v>
      </c>
      <c r="AJ36">
        <f t="shared" si="13"/>
        <v>0</v>
      </c>
      <c r="AK36">
        <f t="shared" si="13"/>
        <v>0</v>
      </c>
      <c r="AL36">
        <f t="shared" si="13"/>
        <v>0</v>
      </c>
      <c r="AM36">
        <f t="shared" si="13"/>
        <v>0</v>
      </c>
      <c r="AN36">
        <f t="shared" si="13"/>
        <v>0</v>
      </c>
      <c r="AO36">
        <f t="shared" si="13"/>
        <v>0</v>
      </c>
      <c r="AP36">
        <f t="shared" si="13"/>
        <v>0</v>
      </c>
      <c r="AQ36">
        <f t="shared" si="13"/>
        <v>0</v>
      </c>
      <c r="AR36">
        <f t="shared" si="13"/>
        <v>0</v>
      </c>
      <c r="AS36">
        <f t="shared" si="13"/>
        <v>0</v>
      </c>
      <c r="AT36">
        <f t="shared" si="13"/>
        <v>0</v>
      </c>
      <c r="AU36">
        <f t="shared" si="13"/>
        <v>0</v>
      </c>
      <c r="AV36">
        <f t="shared" si="13"/>
        <v>0</v>
      </c>
      <c r="AW36">
        <f t="shared" si="13"/>
        <v>0</v>
      </c>
      <c r="AX36">
        <f t="shared" si="13"/>
        <v>0</v>
      </c>
      <c r="AY36">
        <f t="shared" si="13"/>
        <v>0</v>
      </c>
      <c r="AZ36" s="127">
        <f t="shared" si="13"/>
        <v>0</v>
      </c>
      <c r="BA36">
        <f t="shared" si="13"/>
        <v>0</v>
      </c>
      <c r="BB36">
        <f t="shared" si="13"/>
        <v>0</v>
      </c>
      <c r="BC36">
        <f t="shared" si="13"/>
        <v>0</v>
      </c>
      <c r="BD36">
        <f t="shared" si="13"/>
        <v>0</v>
      </c>
      <c r="BE36">
        <f t="shared" si="13"/>
        <v>0</v>
      </c>
      <c r="BF36">
        <f t="shared" si="13"/>
        <v>0</v>
      </c>
      <c r="BG36">
        <f t="shared" si="13"/>
        <v>0</v>
      </c>
      <c r="BH36">
        <f t="shared" si="13"/>
        <v>0</v>
      </c>
      <c r="BI36">
        <f t="shared" si="13"/>
        <v>0</v>
      </c>
      <c r="BJ36">
        <f t="shared" si="13"/>
        <v>0</v>
      </c>
      <c r="BK36">
        <f t="shared" si="13"/>
        <v>0</v>
      </c>
      <c r="BL36">
        <f t="shared" si="13"/>
        <v>0</v>
      </c>
      <c r="BM36">
        <f t="shared" si="13"/>
        <v>0</v>
      </c>
      <c r="BN36">
        <f t="shared" si="13"/>
        <v>0</v>
      </c>
      <c r="BO36">
        <f t="shared" si="12"/>
        <v>0</v>
      </c>
      <c r="BP36">
        <f t="shared" si="12"/>
        <v>0</v>
      </c>
      <c r="BQ36">
        <f t="shared" si="12"/>
        <v>0</v>
      </c>
      <c r="BR36">
        <f t="shared" si="12"/>
        <v>0</v>
      </c>
      <c r="BS36">
        <f t="shared" si="12"/>
        <v>0</v>
      </c>
      <c r="BT36">
        <f t="shared" si="12"/>
        <v>0</v>
      </c>
      <c r="BU36">
        <f t="shared" si="12"/>
        <v>0</v>
      </c>
      <c r="BV36">
        <f t="shared" si="12"/>
        <v>0</v>
      </c>
      <c r="BW36">
        <f t="shared" si="12"/>
        <v>0</v>
      </c>
      <c r="BX36">
        <f t="shared" si="12"/>
        <v>0</v>
      </c>
      <c r="BY36" s="127">
        <f t="shared" si="12"/>
        <v>0</v>
      </c>
      <c r="BZ36">
        <f t="shared" si="12"/>
        <v>0</v>
      </c>
      <c r="CA36">
        <f t="shared" si="12"/>
        <v>0</v>
      </c>
      <c r="CB36">
        <f t="shared" si="12"/>
        <v>0</v>
      </c>
      <c r="CC36">
        <f t="shared" si="12"/>
        <v>0</v>
      </c>
      <c r="CD36">
        <f t="shared" si="12"/>
        <v>0</v>
      </c>
      <c r="CE36">
        <f t="shared" si="12"/>
        <v>0</v>
      </c>
      <c r="CF36">
        <f t="shared" si="12"/>
        <v>0</v>
      </c>
      <c r="CG36">
        <f t="shared" si="12"/>
        <v>0</v>
      </c>
      <c r="CH36">
        <f t="shared" si="12"/>
        <v>0</v>
      </c>
      <c r="CI36">
        <f t="shared" si="12"/>
        <v>0</v>
      </c>
      <c r="CJ36">
        <f t="shared" si="12"/>
        <v>0</v>
      </c>
      <c r="CK36">
        <f t="shared" si="12"/>
        <v>0</v>
      </c>
      <c r="CL36">
        <f t="shared" si="12"/>
        <v>0</v>
      </c>
      <c r="CM36">
        <f t="shared" si="12"/>
        <v>0</v>
      </c>
      <c r="CN36">
        <f t="shared" si="12"/>
        <v>0</v>
      </c>
      <c r="CO36">
        <f t="shared" si="12"/>
        <v>0</v>
      </c>
      <c r="CP36">
        <f t="shared" si="12"/>
        <v>0</v>
      </c>
      <c r="CQ36">
        <f t="shared" si="12"/>
        <v>0</v>
      </c>
      <c r="CR36">
        <f t="shared" si="12"/>
        <v>0</v>
      </c>
      <c r="CS36">
        <f t="shared" si="12"/>
        <v>0</v>
      </c>
      <c r="CT36">
        <f t="shared" si="12"/>
        <v>0</v>
      </c>
      <c r="CU36">
        <f t="shared" si="12"/>
        <v>0</v>
      </c>
      <c r="CV36">
        <f t="shared" si="12"/>
        <v>0</v>
      </c>
      <c r="CW36">
        <f t="shared" si="12"/>
        <v>0</v>
      </c>
      <c r="CX36" s="127">
        <f t="shared" si="12"/>
        <v>0</v>
      </c>
      <c r="CY36">
        <f t="shared" si="12"/>
        <v>0</v>
      </c>
      <c r="CZ36">
        <f t="shared" si="12"/>
        <v>0</v>
      </c>
      <c r="DA36">
        <f t="shared" si="12"/>
        <v>0</v>
      </c>
      <c r="DB36">
        <f t="shared" si="12"/>
        <v>0</v>
      </c>
      <c r="DC36">
        <f t="shared" si="12"/>
        <v>0</v>
      </c>
      <c r="DD36">
        <f t="shared" si="12"/>
        <v>0</v>
      </c>
      <c r="DE36">
        <f t="shared" si="12"/>
        <v>0</v>
      </c>
      <c r="DF36">
        <f t="shared" si="12"/>
        <v>0</v>
      </c>
      <c r="DG36">
        <f t="shared" si="12"/>
        <v>0</v>
      </c>
      <c r="DH36">
        <f t="shared" si="12"/>
        <v>0</v>
      </c>
      <c r="DI36">
        <f t="shared" si="12"/>
        <v>0</v>
      </c>
      <c r="DJ36">
        <f t="shared" si="12"/>
        <v>0</v>
      </c>
      <c r="DK36">
        <f t="shared" si="12"/>
        <v>0</v>
      </c>
      <c r="DL36">
        <f t="shared" si="12"/>
        <v>0</v>
      </c>
      <c r="DM36">
        <f t="shared" si="12"/>
        <v>0</v>
      </c>
      <c r="DN36">
        <f t="shared" si="12"/>
        <v>0</v>
      </c>
      <c r="DO36">
        <f t="shared" si="12"/>
        <v>0</v>
      </c>
      <c r="DP36">
        <f t="shared" si="12"/>
        <v>0</v>
      </c>
      <c r="DQ36">
        <f t="shared" si="12"/>
        <v>0</v>
      </c>
      <c r="DR36">
        <f t="shared" si="12"/>
        <v>0</v>
      </c>
      <c r="DS36">
        <f t="shared" si="12"/>
        <v>0</v>
      </c>
      <c r="DT36">
        <f t="shared" si="12"/>
        <v>0</v>
      </c>
      <c r="DU36">
        <f t="shared" si="12"/>
        <v>0</v>
      </c>
      <c r="DV36">
        <f t="shared" si="12"/>
        <v>0</v>
      </c>
      <c r="DW36" s="127">
        <f t="shared" si="12"/>
        <v>0</v>
      </c>
      <c r="DX36">
        <f t="shared" si="12"/>
        <v>0</v>
      </c>
      <c r="DY36">
        <f t="shared" si="12"/>
        <v>0</v>
      </c>
      <c r="DZ36">
        <f>DZ26*DZ26</f>
        <v>0</v>
      </c>
      <c r="EA36">
        <f t="shared" si="9"/>
        <v>0</v>
      </c>
      <c r="EB36">
        <f t="shared" si="9"/>
        <v>0</v>
      </c>
      <c r="EC36">
        <f t="shared" si="9"/>
        <v>0</v>
      </c>
      <c r="ED36">
        <f t="shared" si="9"/>
        <v>0</v>
      </c>
      <c r="EE36">
        <f t="shared" si="9"/>
        <v>0</v>
      </c>
      <c r="EF36">
        <f t="shared" si="9"/>
        <v>0</v>
      </c>
      <c r="EG36">
        <f t="shared" si="9"/>
        <v>0</v>
      </c>
      <c r="EH36">
        <f t="shared" si="9"/>
        <v>0</v>
      </c>
      <c r="EI36">
        <f t="shared" si="9"/>
        <v>0</v>
      </c>
      <c r="EJ36">
        <f t="shared" si="9"/>
        <v>0</v>
      </c>
      <c r="EK36">
        <f t="shared" si="9"/>
        <v>0</v>
      </c>
      <c r="EL36">
        <f t="shared" si="9"/>
        <v>0</v>
      </c>
      <c r="EM36">
        <f t="shared" si="9"/>
        <v>0</v>
      </c>
      <c r="EN36">
        <f t="shared" si="9"/>
        <v>0</v>
      </c>
      <c r="EO36">
        <f t="shared" si="9"/>
        <v>0</v>
      </c>
      <c r="EP36">
        <f t="shared" si="9"/>
        <v>0</v>
      </c>
      <c r="EQ36">
        <f t="shared" si="9"/>
        <v>0</v>
      </c>
      <c r="ER36">
        <f t="shared" si="9"/>
        <v>0</v>
      </c>
      <c r="ES36">
        <f t="shared" si="9"/>
        <v>0</v>
      </c>
      <c r="ET36">
        <f t="shared" si="9"/>
        <v>0</v>
      </c>
      <c r="EU36">
        <f t="shared" si="9"/>
        <v>0</v>
      </c>
    </row>
    <row r="37" spans="2:151" ht="13.5">
      <c r="B37">
        <f t="shared" si="3"/>
        <v>0</v>
      </c>
      <c r="C37">
        <f t="shared" si="13"/>
        <v>0</v>
      </c>
      <c r="D37">
        <f t="shared" si="13"/>
        <v>0</v>
      </c>
      <c r="E37">
        <f t="shared" si="13"/>
        <v>0</v>
      </c>
      <c r="F37">
        <f t="shared" si="13"/>
        <v>0</v>
      </c>
      <c r="G37">
        <f t="shared" si="13"/>
        <v>0</v>
      </c>
      <c r="H37">
        <f t="shared" si="13"/>
        <v>0</v>
      </c>
      <c r="I37">
        <f t="shared" si="13"/>
        <v>0</v>
      </c>
      <c r="J37">
        <f t="shared" si="13"/>
        <v>0</v>
      </c>
      <c r="K37">
        <f t="shared" si="13"/>
        <v>0</v>
      </c>
      <c r="L37">
        <f t="shared" si="13"/>
        <v>0</v>
      </c>
      <c r="M37">
        <f t="shared" si="13"/>
        <v>0</v>
      </c>
      <c r="N37">
        <f t="shared" si="13"/>
        <v>0</v>
      </c>
      <c r="O37">
        <f t="shared" si="13"/>
        <v>0</v>
      </c>
      <c r="P37">
        <f t="shared" si="13"/>
        <v>0</v>
      </c>
      <c r="Q37">
        <f t="shared" si="13"/>
        <v>0</v>
      </c>
      <c r="R37">
        <f t="shared" si="13"/>
        <v>0</v>
      </c>
      <c r="S37">
        <f t="shared" si="13"/>
        <v>0</v>
      </c>
      <c r="T37">
        <f t="shared" si="13"/>
        <v>0</v>
      </c>
      <c r="U37">
        <f t="shared" si="13"/>
        <v>0</v>
      </c>
      <c r="V37">
        <f t="shared" si="13"/>
        <v>0</v>
      </c>
      <c r="W37">
        <f t="shared" si="13"/>
        <v>0</v>
      </c>
      <c r="X37">
        <f t="shared" si="13"/>
        <v>0</v>
      </c>
      <c r="Y37">
        <f t="shared" si="13"/>
        <v>0</v>
      </c>
      <c r="Z37">
        <f t="shared" si="13"/>
        <v>0</v>
      </c>
      <c r="AA37" s="127">
        <f t="shared" si="13"/>
        <v>0</v>
      </c>
      <c r="AB37">
        <f t="shared" si="13"/>
        <v>0</v>
      </c>
      <c r="AC37">
        <f t="shared" si="13"/>
        <v>0</v>
      </c>
      <c r="AD37">
        <f t="shared" si="13"/>
        <v>0</v>
      </c>
      <c r="AE37">
        <f t="shared" si="13"/>
        <v>0</v>
      </c>
      <c r="AF37">
        <f t="shared" si="13"/>
        <v>0</v>
      </c>
      <c r="AG37">
        <f t="shared" si="13"/>
        <v>0</v>
      </c>
      <c r="AH37">
        <f t="shared" si="13"/>
        <v>0</v>
      </c>
      <c r="AI37">
        <f t="shared" si="13"/>
        <v>0</v>
      </c>
      <c r="AJ37">
        <f t="shared" si="13"/>
        <v>0</v>
      </c>
      <c r="AK37">
        <f t="shared" si="13"/>
        <v>0</v>
      </c>
      <c r="AL37">
        <f t="shared" si="13"/>
        <v>0</v>
      </c>
      <c r="AM37">
        <f t="shared" si="13"/>
        <v>0</v>
      </c>
      <c r="AN37">
        <f t="shared" si="13"/>
        <v>0</v>
      </c>
      <c r="AO37">
        <f t="shared" si="13"/>
        <v>0</v>
      </c>
      <c r="AP37">
        <f t="shared" si="13"/>
        <v>0</v>
      </c>
      <c r="AQ37">
        <f t="shared" si="13"/>
        <v>0</v>
      </c>
      <c r="AR37">
        <f t="shared" si="13"/>
        <v>0</v>
      </c>
      <c r="AS37">
        <f t="shared" si="13"/>
        <v>0</v>
      </c>
      <c r="AT37">
        <f t="shared" si="13"/>
        <v>0</v>
      </c>
      <c r="AU37">
        <f t="shared" si="13"/>
        <v>0</v>
      </c>
      <c r="AV37">
        <f t="shared" si="13"/>
        <v>0</v>
      </c>
      <c r="AW37">
        <f t="shared" si="13"/>
        <v>0</v>
      </c>
      <c r="AX37">
        <f t="shared" si="13"/>
        <v>0</v>
      </c>
      <c r="AY37">
        <f t="shared" si="13"/>
        <v>0</v>
      </c>
      <c r="AZ37" s="127">
        <f t="shared" si="13"/>
        <v>0</v>
      </c>
      <c r="BA37">
        <f t="shared" si="13"/>
        <v>0</v>
      </c>
      <c r="BB37">
        <f t="shared" si="13"/>
        <v>0</v>
      </c>
      <c r="BC37">
        <f t="shared" si="13"/>
        <v>0</v>
      </c>
      <c r="BD37">
        <f t="shared" si="13"/>
        <v>0</v>
      </c>
      <c r="BE37">
        <f t="shared" si="13"/>
        <v>0</v>
      </c>
      <c r="BF37">
        <f t="shared" si="13"/>
        <v>0</v>
      </c>
      <c r="BG37">
        <f t="shared" si="13"/>
        <v>0</v>
      </c>
      <c r="BH37">
        <f t="shared" si="13"/>
        <v>0</v>
      </c>
      <c r="BI37">
        <f t="shared" si="13"/>
        <v>0</v>
      </c>
      <c r="BJ37">
        <f t="shared" si="13"/>
        <v>0</v>
      </c>
      <c r="BK37">
        <f t="shared" si="13"/>
        <v>0</v>
      </c>
      <c r="BL37">
        <f t="shared" si="13"/>
        <v>0</v>
      </c>
      <c r="BM37">
        <f t="shared" si="13"/>
        <v>0</v>
      </c>
      <c r="BN37">
        <f t="shared" si="13"/>
        <v>0</v>
      </c>
      <c r="BO37">
        <f t="shared" si="12"/>
        <v>0</v>
      </c>
      <c r="BP37">
        <f t="shared" si="12"/>
        <v>0</v>
      </c>
      <c r="BQ37">
        <f t="shared" si="12"/>
        <v>0</v>
      </c>
      <c r="BR37">
        <f t="shared" si="12"/>
        <v>0</v>
      </c>
      <c r="BS37">
        <f t="shared" si="12"/>
        <v>0</v>
      </c>
      <c r="BT37">
        <f t="shared" si="12"/>
        <v>0</v>
      </c>
      <c r="BU37">
        <f t="shared" si="12"/>
        <v>0</v>
      </c>
      <c r="BV37">
        <f t="shared" si="12"/>
        <v>0</v>
      </c>
      <c r="BW37">
        <f t="shared" si="12"/>
        <v>0</v>
      </c>
      <c r="BX37">
        <f t="shared" si="12"/>
        <v>0</v>
      </c>
      <c r="BY37" s="127">
        <f t="shared" si="12"/>
        <v>0</v>
      </c>
      <c r="BZ37">
        <f t="shared" si="12"/>
        <v>0</v>
      </c>
      <c r="CA37">
        <f t="shared" si="12"/>
        <v>0</v>
      </c>
      <c r="CB37">
        <f t="shared" si="12"/>
        <v>0</v>
      </c>
      <c r="CC37">
        <f t="shared" si="12"/>
        <v>0</v>
      </c>
      <c r="CD37">
        <f t="shared" si="12"/>
        <v>0</v>
      </c>
      <c r="CE37">
        <f t="shared" si="12"/>
        <v>0</v>
      </c>
      <c r="CF37">
        <f t="shared" si="12"/>
        <v>0</v>
      </c>
      <c r="CG37">
        <f t="shared" si="12"/>
        <v>0</v>
      </c>
      <c r="CH37">
        <f t="shared" si="12"/>
        <v>0</v>
      </c>
      <c r="CI37">
        <f t="shared" si="12"/>
        <v>0</v>
      </c>
      <c r="CJ37">
        <f t="shared" si="12"/>
        <v>0</v>
      </c>
      <c r="CK37">
        <f t="shared" si="12"/>
        <v>0</v>
      </c>
      <c r="CL37">
        <f t="shared" si="12"/>
        <v>0</v>
      </c>
      <c r="CM37">
        <f t="shared" si="12"/>
        <v>0</v>
      </c>
      <c r="CN37">
        <f t="shared" si="12"/>
        <v>0</v>
      </c>
      <c r="CO37">
        <f t="shared" si="12"/>
        <v>0</v>
      </c>
      <c r="CP37">
        <f t="shared" si="12"/>
        <v>0</v>
      </c>
      <c r="CQ37">
        <f t="shared" si="12"/>
        <v>0</v>
      </c>
      <c r="CR37">
        <f t="shared" si="12"/>
        <v>0</v>
      </c>
      <c r="CS37">
        <f t="shared" si="12"/>
        <v>0</v>
      </c>
      <c r="CT37">
        <f t="shared" si="12"/>
        <v>0</v>
      </c>
      <c r="CU37">
        <f t="shared" si="12"/>
        <v>0</v>
      </c>
      <c r="CV37">
        <f t="shared" si="12"/>
        <v>0</v>
      </c>
      <c r="CW37">
        <f t="shared" si="12"/>
        <v>0</v>
      </c>
      <c r="CX37" s="127">
        <f t="shared" si="12"/>
        <v>0</v>
      </c>
      <c r="CY37">
        <f t="shared" si="12"/>
        <v>0</v>
      </c>
      <c r="CZ37">
        <f t="shared" si="12"/>
        <v>0</v>
      </c>
      <c r="DA37">
        <f t="shared" si="12"/>
        <v>0</v>
      </c>
      <c r="DB37">
        <f t="shared" si="12"/>
        <v>0</v>
      </c>
      <c r="DC37">
        <f t="shared" si="12"/>
        <v>0</v>
      </c>
      <c r="DD37">
        <f t="shared" si="12"/>
        <v>0</v>
      </c>
      <c r="DE37">
        <f t="shared" si="12"/>
        <v>0</v>
      </c>
      <c r="DF37">
        <f t="shared" si="12"/>
        <v>0</v>
      </c>
      <c r="DG37">
        <f t="shared" si="12"/>
        <v>0</v>
      </c>
      <c r="DH37">
        <f t="shared" si="12"/>
        <v>0</v>
      </c>
      <c r="DI37">
        <f t="shared" si="12"/>
        <v>0</v>
      </c>
      <c r="DJ37">
        <f t="shared" si="12"/>
        <v>0</v>
      </c>
      <c r="DK37">
        <f t="shared" si="12"/>
        <v>0</v>
      </c>
      <c r="DL37">
        <f t="shared" si="12"/>
        <v>0</v>
      </c>
      <c r="DM37">
        <f t="shared" si="12"/>
        <v>0</v>
      </c>
      <c r="DN37">
        <f t="shared" si="12"/>
        <v>0</v>
      </c>
      <c r="DO37">
        <f t="shared" si="12"/>
        <v>0</v>
      </c>
      <c r="DP37">
        <f t="shared" si="12"/>
        <v>0</v>
      </c>
      <c r="DQ37">
        <f t="shared" si="12"/>
        <v>0</v>
      </c>
      <c r="DR37">
        <f t="shared" si="12"/>
        <v>0</v>
      </c>
      <c r="DS37">
        <f t="shared" si="12"/>
        <v>0</v>
      </c>
      <c r="DT37">
        <f t="shared" si="12"/>
        <v>0</v>
      </c>
      <c r="DU37">
        <f t="shared" si="12"/>
        <v>0</v>
      </c>
      <c r="DV37">
        <f t="shared" si="12"/>
        <v>0</v>
      </c>
      <c r="DW37" s="127">
        <f t="shared" si="12"/>
        <v>0</v>
      </c>
      <c r="DX37">
        <f t="shared" si="12"/>
        <v>0</v>
      </c>
      <c r="DY37">
        <f t="shared" si="12"/>
        <v>0</v>
      </c>
      <c r="DZ37">
        <f>DZ27*DZ27</f>
        <v>0</v>
      </c>
      <c r="EA37">
        <f t="shared" si="9"/>
        <v>0</v>
      </c>
      <c r="EB37">
        <f t="shared" si="9"/>
        <v>0</v>
      </c>
      <c r="EC37">
        <f t="shared" si="9"/>
        <v>0</v>
      </c>
      <c r="ED37">
        <f t="shared" si="9"/>
        <v>0</v>
      </c>
      <c r="EE37">
        <f t="shared" si="9"/>
        <v>0</v>
      </c>
      <c r="EF37">
        <f t="shared" si="9"/>
        <v>0</v>
      </c>
      <c r="EG37">
        <f t="shared" si="9"/>
        <v>0</v>
      </c>
      <c r="EH37">
        <f t="shared" si="9"/>
        <v>0</v>
      </c>
      <c r="EI37">
        <f t="shared" si="9"/>
        <v>0</v>
      </c>
      <c r="EJ37">
        <f t="shared" si="9"/>
        <v>0</v>
      </c>
      <c r="EK37">
        <f t="shared" si="9"/>
        <v>0</v>
      </c>
      <c r="EL37">
        <f t="shared" si="9"/>
        <v>0</v>
      </c>
      <c r="EM37">
        <f t="shared" si="9"/>
        <v>0</v>
      </c>
      <c r="EN37">
        <f t="shared" si="9"/>
        <v>0</v>
      </c>
      <c r="EO37">
        <f t="shared" si="9"/>
        <v>0</v>
      </c>
      <c r="EP37">
        <f t="shared" si="9"/>
        <v>0</v>
      </c>
      <c r="EQ37">
        <f t="shared" si="9"/>
        <v>0</v>
      </c>
      <c r="ER37">
        <f t="shared" si="9"/>
        <v>0</v>
      </c>
      <c r="ES37">
        <f t="shared" si="9"/>
        <v>0</v>
      </c>
      <c r="ET37">
        <f t="shared" si="9"/>
        <v>0</v>
      </c>
      <c r="EU37">
        <f t="shared" si="9"/>
        <v>0</v>
      </c>
    </row>
    <row r="38" spans="2:151" ht="13.5">
      <c r="B38">
        <f t="shared" si="3"/>
        <v>0</v>
      </c>
      <c r="C38">
        <f t="shared" si="13"/>
        <v>0</v>
      </c>
      <c r="D38">
        <f t="shared" si="13"/>
        <v>0</v>
      </c>
      <c r="E38">
        <f t="shared" si="13"/>
        <v>0</v>
      </c>
      <c r="F38">
        <f t="shared" si="13"/>
        <v>0</v>
      </c>
      <c r="G38">
        <f t="shared" si="13"/>
        <v>0</v>
      </c>
      <c r="H38">
        <f t="shared" si="13"/>
        <v>0</v>
      </c>
      <c r="I38">
        <f t="shared" si="13"/>
        <v>0</v>
      </c>
      <c r="J38">
        <f t="shared" si="13"/>
        <v>0</v>
      </c>
      <c r="K38">
        <f t="shared" si="13"/>
        <v>0</v>
      </c>
      <c r="L38">
        <f t="shared" si="13"/>
        <v>0</v>
      </c>
      <c r="M38">
        <f t="shared" si="13"/>
        <v>0</v>
      </c>
      <c r="N38">
        <f t="shared" si="13"/>
        <v>0</v>
      </c>
      <c r="O38">
        <f t="shared" si="13"/>
        <v>0</v>
      </c>
      <c r="P38">
        <f t="shared" si="13"/>
        <v>0</v>
      </c>
      <c r="Q38">
        <f t="shared" si="13"/>
        <v>0</v>
      </c>
      <c r="R38">
        <f t="shared" si="13"/>
        <v>0</v>
      </c>
      <c r="S38">
        <f t="shared" si="13"/>
        <v>0</v>
      </c>
      <c r="T38">
        <f t="shared" si="13"/>
        <v>0</v>
      </c>
      <c r="U38">
        <f t="shared" si="13"/>
        <v>0</v>
      </c>
      <c r="V38">
        <f t="shared" si="13"/>
        <v>0</v>
      </c>
      <c r="W38">
        <f t="shared" si="13"/>
        <v>0</v>
      </c>
      <c r="X38">
        <f t="shared" si="13"/>
        <v>0</v>
      </c>
      <c r="Y38">
        <f t="shared" si="13"/>
        <v>0</v>
      </c>
      <c r="Z38">
        <f t="shared" si="13"/>
        <v>0</v>
      </c>
      <c r="AA38" s="127">
        <f t="shared" si="13"/>
        <v>0</v>
      </c>
      <c r="AB38">
        <f t="shared" si="13"/>
        <v>0</v>
      </c>
      <c r="AC38">
        <f t="shared" si="13"/>
        <v>0</v>
      </c>
      <c r="AD38">
        <f t="shared" si="13"/>
        <v>0</v>
      </c>
      <c r="AE38">
        <f t="shared" si="13"/>
        <v>0</v>
      </c>
      <c r="AF38">
        <f t="shared" si="13"/>
        <v>0</v>
      </c>
      <c r="AG38">
        <f t="shared" si="13"/>
        <v>0</v>
      </c>
      <c r="AH38">
        <f t="shared" si="13"/>
        <v>0</v>
      </c>
      <c r="AI38">
        <f t="shared" si="13"/>
        <v>0</v>
      </c>
      <c r="AJ38">
        <f t="shared" si="13"/>
        <v>0</v>
      </c>
      <c r="AK38">
        <f t="shared" si="13"/>
        <v>0</v>
      </c>
      <c r="AL38">
        <f t="shared" si="13"/>
        <v>0</v>
      </c>
      <c r="AM38">
        <f t="shared" si="13"/>
        <v>0</v>
      </c>
      <c r="AN38">
        <f t="shared" si="13"/>
        <v>0</v>
      </c>
      <c r="AO38">
        <f t="shared" si="13"/>
        <v>0</v>
      </c>
      <c r="AP38">
        <f t="shared" si="13"/>
        <v>0</v>
      </c>
      <c r="AQ38">
        <f t="shared" si="13"/>
        <v>0</v>
      </c>
      <c r="AR38">
        <f t="shared" si="13"/>
        <v>0</v>
      </c>
      <c r="AS38">
        <f t="shared" si="13"/>
        <v>0</v>
      </c>
      <c r="AT38">
        <f t="shared" si="13"/>
        <v>0</v>
      </c>
      <c r="AU38">
        <f t="shared" si="13"/>
        <v>0</v>
      </c>
      <c r="AV38">
        <f t="shared" si="13"/>
        <v>0</v>
      </c>
      <c r="AW38">
        <f t="shared" si="13"/>
        <v>0</v>
      </c>
      <c r="AX38">
        <f t="shared" si="13"/>
        <v>0</v>
      </c>
      <c r="AY38">
        <f t="shared" si="13"/>
        <v>0</v>
      </c>
      <c r="AZ38" s="127">
        <f t="shared" si="13"/>
        <v>0</v>
      </c>
      <c r="BA38">
        <f t="shared" si="13"/>
        <v>0</v>
      </c>
      <c r="BB38">
        <f t="shared" si="13"/>
        <v>0</v>
      </c>
      <c r="BC38">
        <f t="shared" si="13"/>
        <v>0</v>
      </c>
      <c r="BD38">
        <f t="shared" si="13"/>
        <v>0</v>
      </c>
      <c r="BE38">
        <f t="shared" si="13"/>
        <v>0</v>
      </c>
      <c r="BF38">
        <f t="shared" si="13"/>
        <v>0</v>
      </c>
      <c r="BG38">
        <f t="shared" si="13"/>
        <v>0</v>
      </c>
      <c r="BH38">
        <f t="shared" si="13"/>
        <v>0</v>
      </c>
      <c r="BI38">
        <f t="shared" si="13"/>
        <v>0</v>
      </c>
      <c r="BJ38">
        <f t="shared" si="13"/>
        <v>0</v>
      </c>
      <c r="BK38">
        <f t="shared" si="13"/>
        <v>0</v>
      </c>
      <c r="BL38">
        <f t="shared" si="13"/>
        <v>0</v>
      </c>
      <c r="BM38">
        <f t="shared" si="13"/>
        <v>0</v>
      </c>
      <c r="BN38">
        <f t="shared" si="13"/>
        <v>0</v>
      </c>
      <c r="BO38">
        <f t="shared" si="12"/>
        <v>0</v>
      </c>
      <c r="BP38">
        <f t="shared" si="12"/>
        <v>0</v>
      </c>
      <c r="BQ38">
        <f t="shared" si="12"/>
        <v>0</v>
      </c>
      <c r="BR38">
        <f t="shared" si="12"/>
        <v>0</v>
      </c>
      <c r="BS38">
        <f t="shared" si="12"/>
        <v>0</v>
      </c>
      <c r="BT38">
        <f t="shared" si="12"/>
        <v>0</v>
      </c>
      <c r="BU38">
        <f t="shared" si="12"/>
        <v>0</v>
      </c>
      <c r="BV38">
        <f t="shared" si="12"/>
        <v>0</v>
      </c>
      <c r="BW38">
        <f t="shared" si="12"/>
        <v>0</v>
      </c>
      <c r="BX38">
        <f t="shared" si="12"/>
        <v>0</v>
      </c>
      <c r="BY38" s="127">
        <f t="shared" si="12"/>
        <v>0</v>
      </c>
      <c r="BZ38">
        <f t="shared" si="12"/>
        <v>0</v>
      </c>
      <c r="CA38">
        <f t="shared" si="12"/>
        <v>0</v>
      </c>
      <c r="CB38">
        <f t="shared" si="12"/>
        <v>0</v>
      </c>
      <c r="CC38">
        <f t="shared" si="12"/>
        <v>0</v>
      </c>
      <c r="CD38">
        <f t="shared" si="12"/>
        <v>0</v>
      </c>
      <c r="CE38">
        <f t="shared" si="12"/>
        <v>0</v>
      </c>
      <c r="CF38">
        <f t="shared" si="12"/>
        <v>0</v>
      </c>
      <c r="CG38">
        <f t="shared" si="12"/>
        <v>0</v>
      </c>
      <c r="CH38">
        <f t="shared" si="12"/>
        <v>0</v>
      </c>
      <c r="CI38">
        <f t="shared" si="12"/>
        <v>0</v>
      </c>
      <c r="CJ38">
        <f t="shared" si="12"/>
        <v>0</v>
      </c>
      <c r="CK38">
        <f t="shared" si="12"/>
        <v>0</v>
      </c>
      <c r="CL38">
        <f t="shared" si="12"/>
        <v>0</v>
      </c>
      <c r="CM38">
        <f t="shared" si="12"/>
        <v>0</v>
      </c>
      <c r="CN38">
        <f t="shared" si="12"/>
        <v>0</v>
      </c>
      <c r="CO38">
        <f t="shared" si="12"/>
        <v>0</v>
      </c>
      <c r="CP38">
        <f t="shared" si="12"/>
        <v>0</v>
      </c>
      <c r="CQ38">
        <f t="shared" si="12"/>
        <v>0</v>
      </c>
      <c r="CR38">
        <f t="shared" si="12"/>
        <v>0</v>
      </c>
      <c r="CS38">
        <f t="shared" si="12"/>
        <v>0</v>
      </c>
      <c r="CT38">
        <f t="shared" si="12"/>
        <v>0</v>
      </c>
      <c r="CU38">
        <f t="shared" si="12"/>
        <v>0</v>
      </c>
      <c r="CV38">
        <f t="shared" si="12"/>
        <v>0</v>
      </c>
      <c r="CW38">
        <f t="shared" si="12"/>
        <v>0</v>
      </c>
      <c r="CX38" s="127">
        <f t="shared" si="12"/>
        <v>0</v>
      </c>
      <c r="CY38">
        <f t="shared" si="12"/>
        <v>0</v>
      </c>
      <c r="CZ38">
        <f t="shared" si="12"/>
        <v>0</v>
      </c>
      <c r="DA38">
        <f t="shared" si="12"/>
        <v>0</v>
      </c>
      <c r="DB38">
        <f t="shared" si="12"/>
        <v>0</v>
      </c>
      <c r="DC38">
        <f t="shared" si="12"/>
        <v>0</v>
      </c>
      <c r="DD38">
        <f t="shared" si="12"/>
        <v>0</v>
      </c>
      <c r="DE38">
        <f t="shared" si="12"/>
        <v>0</v>
      </c>
      <c r="DF38">
        <f t="shared" si="12"/>
        <v>0</v>
      </c>
      <c r="DG38">
        <f t="shared" si="12"/>
        <v>0</v>
      </c>
      <c r="DH38">
        <f t="shared" si="12"/>
        <v>0</v>
      </c>
      <c r="DI38">
        <f t="shared" si="12"/>
        <v>0</v>
      </c>
      <c r="DJ38">
        <f t="shared" si="12"/>
        <v>0</v>
      </c>
      <c r="DK38">
        <f t="shared" si="12"/>
        <v>0</v>
      </c>
      <c r="DL38">
        <f t="shared" si="12"/>
        <v>0</v>
      </c>
      <c r="DM38">
        <f t="shared" si="12"/>
        <v>0</v>
      </c>
      <c r="DN38">
        <f t="shared" si="12"/>
        <v>0</v>
      </c>
      <c r="DO38">
        <f t="shared" si="12"/>
        <v>0</v>
      </c>
      <c r="DP38">
        <f t="shared" si="12"/>
        <v>0</v>
      </c>
      <c r="DQ38">
        <f t="shared" si="12"/>
        <v>0</v>
      </c>
      <c r="DR38">
        <f t="shared" si="12"/>
        <v>0</v>
      </c>
      <c r="DS38">
        <f t="shared" si="12"/>
        <v>0</v>
      </c>
      <c r="DT38">
        <f t="shared" si="12"/>
        <v>0</v>
      </c>
      <c r="DU38">
        <f t="shared" si="12"/>
        <v>0</v>
      </c>
      <c r="DV38">
        <f t="shared" si="12"/>
        <v>0</v>
      </c>
      <c r="DW38" s="127">
        <f t="shared" si="12"/>
        <v>0</v>
      </c>
      <c r="DX38">
        <f t="shared" si="12"/>
        <v>0</v>
      </c>
      <c r="DY38">
        <f t="shared" si="12"/>
        <v>0</v>
      </c>
      <c r="DZ38">
        <f>DZ28*DZ28</f>
        <v>0</v>
      </c>
      <c r="EA38">
        <f t="shared" si="9"/>
        <v>0</v>
      </c>
      <c r="EB38">
        <f t="shared" si="9"/>
        <v>0</v>
      </c>
      <c r="EC38">
        <f t="shared" si="9"/>
        <v>0</v>
      </c>
      <c r="ED38">
        <f t="shared" si="9"/>
        <v>0</v>
      </c>
      <c r="EE38">
        <f t="shared" si="9"/>
        <v>0</v>
      </c>
      <c r="EF38">
        <f t="shared" si="9"/>
        <v>0</v>
      </c>
      <c r="EG38">
        <f t="shared" si="9"/>
        <v>0</v>
      </c>
      <c r="EH38">
        <f t="shared" si="9"/>
        <v>0</v>
      </c>
      <c r="EI38">
        <f t="shared" si="9"/>
        <v>0</v>
      </c>
      <c r="EJ38">
        <f t="shared" si="9"/>
        <v>0</v>
      </c>
      <c r="EK38">
        <f t="shared" si="9"/>
        <v>0</v>
      </c>
      <c r="EL38">
        <f t="shared" si="9"/>
        <v>0</v>
      </c>
      <c r="EM38">
        <f t="shared" si="9"/>
        <v>0</v>
      </c>
      <c r="EN38">
        <f t="shared" si="9"/>
        <v>0</v>
      </c>
      <c r="EO38">
        <f t="shared" si="9"/>
        <v>0</v>
      </c>
      <c r="EP38">
        <f t="shared" si="9"/>
        <v>0</v>
      </c>
      <c r="EQ38">
        <f t="shared" si="9"/>
        <v>0</v>
      </c>
      <c r="ER38">
        <f t="shared" si="9"/>
        <v>0</v>
      </c>
      <c r="ES38">
        <f t="shared" si="9"/>
        <v>0</v>
      </c>
      <c r="ET38">
        <f t="shared" si="9"/>
        <v>0</v>
      </c>
      <c r="EU38">
        <f t="shared" si="9"/>
        <v>0</v>
      </c>
    </row>
    <row r="39" spans="2:151" ht="13.5">
      <c r="B39">
        <f t="shared" si="3"/>
        <v>0</v>
      </c>
      <c r="C39">
        <f t="shared" si="13"/>
        <v>0</v>
      </c>
      <c r="D39">
        <f t="shared" si="13"/>
        <v>0</v>
      </c>
      <c r="E39">
        <f t="shared" si="13"/>
        <v>0</v>
      </c>
      <c r="F39">
        <f t="shared" si="13"/>
        <v>0</v>
      </c>
      <c r="G39">
        <f t="shared" si="13"/>
        <v>0</v>
      </c>
      <c r="H39">
        <f t="shared" si="13"/>
        <v>0</v>
      </c>
      <c r="I39">
        <f t="shared" si="13"/>
        <v>0</v>
      </c>
      <c r="J39">
        <f t="shared" si="13"/>
        <v>0</v>
      </c>
      <c r="K39">
        <f t="shared" si="13"/>
        <v>0</v>
      </c>
      <c r="L39">
        <f t="shared" si="13"/>
        <v>0</v>
      </c>
      <c r="M39">
        <f t="shared" si="13"/>
        <v>0</v>
      </c>
      <c r="N39">
        <f t="shared" si="13"/>
        <v>0</v>
      </c>
      <c r="O39">
        <f t="shared" si="13"/>
        <v>0</v>
      </c>
      <c r="P39">
        <f t="shared" si="13"/>
        <v>0</v>
      </c>
      <c r="Q39">
        <f t="shared" si="13"/>
        <v>0</v>
      </c>
      <c r="R39">
        <f t="shared" si="13"/>
        <v>0</v>
      </c>
      <c r="S39">
        <f t="shared" si="13"/>
        <v>0</v>
      </c>
      <c r="T39">
        <f t="shared" si="13"/>
        <v>0</v>
      </c>
      <c r="U39">
        <f t="shared" si="13"/>
        <v>0</v>
      </c>
      <c r="V39">
        <f t="shared" si="13"/>
        <v>0</v>
      </c>
      <c r="W39">
        <f t="shared" si="13"/>
        <v>0</v>
      </c>
      <c r="X39">
        <f t="shared" si="13"/>
        <v>0</v>
      </c>
      <c r="Y39">
        <f t="shared" si="13"/>
        <v>0</v>
      </c>
      <c r="Z39">
        <f t="shared" si="13"/>
        <v>0</v>
      </c>
      <c r="AA39" s="127">
        <f t="shared" si="13"/>
        <v>0</v>
      </c>
      <c r="AB39">
        <f t="shared" si="13"/>
        <v>0</v>
      </c>
      <c r="AC39">
        <f t="shared" si="13"/>
        <v>0</v>
      </c>
      <c r="AD39">
        <f t="shared" si="13"/>
        <v>0</v>
      </c>
      <c r="AE39">
        <f t="shared" si="13"/>
        <v>0</v>
      </c>
      <c r="AF39">
        <f t="shared" si="13"/>
        <v>0</v>
      </c>
      <c r="AG39">
        <f t="shared" si="13"/>
        <v>0</v>
      </c>
      <c r="AH39">
        <f t="shared" si="13"/>
        <v>0</v>
      </c>
      <c r="AI39">
        <f t="shared" si="13"/>
        <v>0</v>
      </c>
      <c r="AJ39">
        <f t="shared" si="13"/>
        <v>0</v>
      </c>
      <c r="AK39">
        <f t="shared" si="13"/>
        <v>0</v>
      </c>
      <c r="AL39">
        <f t="shared" si="13"/>
        <v>0</v>
      </c>
      <c r="AM39">
        <f t="shared" si="13"/>
        <v>0</v>
      </c>
      <c r="AN39">
        <f t="shared" si="13"/>
        <v>0</v>
      </c>
      <c r="AO39">
        <f t="shared" si="13"/>
        <v>0</v>
      </c>
      <c r="AP39">
        <f t="shared" si="13"/>
        <v>0</v>
      </c>
      <c r="AQ39">
        <f t="shared" si="13"/>
        <v>0</v>
      </c>
      <c r="AR39">
        <f t="shared" si="13"/>
        <v>0</v>
      </c>
      <c r="AS39">
        <f t="shared" si="13"/>
        <v>0</v>
      </c>
      <c r="AT39">
        <f t="shared" si="13"/>
        <v>0</v>
      </c>
      <c r="AU39">
        <f t="shared" si="13"/>
        <v>0</v>
      </c>
      <c r="AV39">
        <f t="shared" si="13"/>
        <v>0</v>
      </c>
      <c r="AW39">
        <f t="shared" si="13"/>
        <v>0</v>
      </c>
      <c r="AX39">
        <f t="shared" si="13"/>
        <v>0</v>
      </c>
      <c r="AY39">
        <f t="shared" si="13"/>
        <v>0</v>
      </c>
      <c r="AZ39" s="127">
        <f t="shared" si="13"/>
        <v>0</v>
      </c>
      <c r="BA39">
        <f t="shared" si="13"/>
        <v>0</v>
      </c>
      <c r="BB39">
        <f t="shared" si="13"/>
        <v>0</v>
      </c>
      <c r="BC39">
        <f t="shared" si="13"/>
        <v>0</v>
      </c>
      <c r="BD39">
        <f t="shared" si="13"/>
        <v>0</v>
      </c>
      <c r="BE39">
        <f t="shared" si="13"/>
        <v>0</v>
      </c>
      <c r="BF39">
        <f t="shared" si="13"/>
        <v>0</v>
      </c>
      <c r="BG39">
        <f t="shared" si="13"/>
        <v>0</v>
      </c>
      <c r="BH39">
        <f t="shared" si="13"/>
        <v>0</v>
      </c>
      <c r="BI39">
        <f t="shared" si="13"/>
        <v>0</v>
      </c>
      <c r="BJ39">
        <f t="shared" si="13"/>
        <v>0</v>
      </c>
      <c r="BK39">
        <f t="shared" si="13"/>
        <v>0</v>
      </c>
      <c r="BL39">
        <f t="shared" si="13"/>
        <v>0</v>
      </c>
      <c r="BM39">
        <f t="shared" si="13"/>
        <v>0</v>
      </c>
      <c r="BN39">
        <f aca="true" t="shared" si="14" ref="BN39:CS39">BN29*BN29</f>
        <v>0</v>
      </c>
      <c r="BO39">
        <f t="shared" si="14"/>
        <v>0</v>
      </c>
      <c r="BP39">
        <f t="shared" si="14"/>
        <v>0</v>
      </c>
      <c r="BQ39">
        <f t="shared" si="14"/>
        <v>0</v>
      </c>
      <c r="BR39">
        <f t="shared" si="14"/>
        <v>0</v>
      </c>
      <c r="BS39">
        <f t="shared" si="14"/>
        <v>0</v>
      </c>
      <c r="BT39">
        <f t="shared" si="14"/>
        <v>0</v>
      </c>
      <c r="BU39">
        <f t="shared" si="14"/>
        <v>0</v>
      </c>
      <c r="BV39">
        <f t="shared" si="14"/>
        <v>0</v>
      </c>
      <c r="BW39">
        <f t="shared" si="14"/>
        <v>0</v>
      </c>
      <c r="BX39">
        <f t="shared" si="14"/>
        <v>0</v>
      </c>
      <c r="BY39" s="127">
        <f t="shared" si="14"/>
        <v>0</v>
      </c>
      <c r="BZ39">
        <f t="shared" si="14"/>
        <v>0</v>
      </c>
      <c r="CA39">
        <f t="shared" si="14"/>
        <v>0</v>
      </c>
      <c r="CB39">
        <f t="shared" si="14"/>
        <v>0</v>
      </c>
      <c r="CC39">
        <f t="shared" si="14"/>
        <v>0</v>
      </c>
      <c r="CD39">
        <f t="shared" si="14"/>
        <v>0</v>
      </c>
      <c r="CE39">
        <f t="shared" si="14"/>
        <v>0</v>
      </c>
      <c r="CF39">
        <f t="shared" si="14"/>
        <v>0</v>
      </c>
      <c r="CG39">
        <f t="shared" si="14"/>
        <v>0</v>
      </c>
      <c r="CH39">
        <f t="shared" si="14"/>
        <v>0</v>
      </c>
      <c r="CI39">
        <f t="shared" si="14"/>
        <v>0</v>
      </c>
      <c r="CJ39">
        <f t="shared" si="14"/>
        <v>0</v>
      </c>
      <c r="CK39">
        <f t="shared" si="14"/>
        <v>0</v>
      </c>
      <c r="CL39">
        <f t="shared" si="14"/>
        <v>0</v>
      </c>
      <c r="CM39">
        <f t="shared" si="14"/>
        <v>0</v>
      </c>
      <c r="CN39">
        <f t="shared" si="14"/>
        <v>0</v>
      </c>
      <c r="CO39">
        <f t="shared" si="14"/>
        <v>0</v>
      </c>
      <c r="CP39">
        <f t="shared" si="14"/>
        <v>0</v>
      </c>
      <c r="CQ39">
        <f t="shared" si="14"/>
        <v>0</v>
      </c>
      <c r="CR39">
        <f t="shared" si="14"/>
        <v>0</v>
      </c>
      <c r="CS39">
        <f t="shared" si="14"/>
        <v>0</v>
      </c>
      <c r="CT39">
        <f aca="true" t="shared" si="15" ref="CT39:DY39">CT29*CT29</f>
        <v>0</v>
      </c>
      <c r="CU39">
        <f t="shared" si="15"/>
        <v>0</v>
      </c>
      <c r="CV39">
        <f t="shared" si="15"/>
        <v>0</v>
      </c>
      <c r="CW39">
        <f t="shared" si="15"/>
        <v>0</v>
      </c>
      <c r="CX39" s="127">
        <f t="shared" si="15"/>
        <v>0</v>
      </c>
      <c r="CY39">
        <f t="shared" si="15"/>
        <v>0</v>
      </c>
      <c r="CZ39">
        <f t="shared" si="15"/>
        <v>0</v>
      </c>
      <c r="DA39">
        <f t="shared" si="15"/>
        <v>0</v>
      </c>
      <c r="DB39">
        <f t="shared" si="15"/>
        <v>0</v>
      </c>
      <c r="DC39">
        <f t="shared" si="15"/>
        <v>0</v>
      </c>
      <c r="DD39">
        <f t="shared" si="15"/>
        <v>0</v>
      </c>
      <c r="DE39">
        <f t="shared" si="15"/>
        <v>0</v>
      </c>
      <c r="DF39">
        <f t="shared" si="15"/>
        <v>0</v>
      </c>
      <c r="DG39">
        <f t="shared" si="15"/>
        <v>0</v>
      </c>
      <c r="DH39">
        <f t="shared" si="15"/>
        <v>0</v>
      </c>
      <c r="DI39">
        <f t="shared" si="15"/>
        <v>0</v>
      </c>
      <c r="DJ39">
        <f t="shared" si="15"/>
        <v>0</v>
      </c>
      <c r="DK39">
        <f t="shared" si="15"/>
        <v>0</v>
      </c>
      <c r="DL39">
        <f t="shared" si="15"/>
        <v>0</v>
      </c>
      <c r="DM39">
        <f t="shared" si="15"/>
        <v>0</v>
      </c>
      <c r="DN39">
        <f t="shared" si="15"/>
        <v>0</v>
      </c>
      <c r="DO39">
        <f t="shared" si="15"/>
        <v>0</v>
      </c>
      <c r="DP39">
        <f t="shared" si="15"/>
        <v>0</v>
      </c>
      <c r="DQ39">
        <f t="shared" si="15"/>
        <v>0</v>
      </c>
      <c r="DR39">
        <f t="shared" si="15"/>
        <v>0</v>
      </c>
      <c r="DS39">
        <f t="shared" si="15"/>
        <v>0</v>
      </c>
      <c r="DT39">
        <f t="shared" si="15"/>
        <v>0</v>
      </c>
      <c r="DU39">
        <f t="shared" si="15"/>
        <v>0</v>
      </c>
      <c r="DV39">
        <f t="shared" si="15"/>
        <v>0</v>
      </c>
      <c r="DW39" s="127">
        <f t="shared" si="15"/>
        <v>0</v>
      </c>
      <c r="DX39">
        <f t="shared" si="15"/>
        <v>0</v>
      </c>
      <c r="DY39">
        <f t="shared" si="15"/>
        <v>0</v>
      </c>
      <c r="DZ39">
        <f>DZ29*DZ29</f>
        <v>0</v>
      </c>
      <c r="EA39">
        <f t="shared" si="9"/>
        <v>0</v>
      </c>
      <c r="EB39">
        <f t="shared" si="9"/>
        <v>0</v>
      </c>
      <c r="EC39">
        <f t="shared" si="9"/>
        <v>0</v>
      </c>
      <c r="ED39">
        <f t="shared" si="9"/>
        <v>0</v>
      </c>
      <c r="EE39">
        <f t="shared" si="9"/>
        <v>0</v>
      </c>
      <c r="EF39">
        <f t="shared" si="9"/>
        <v>0</v>
      </c>
      <c r="EG39">
        <f t="shared" si="9"/>
        <v>0</v>
      </c>
      <c r="EH39">
        <f t="shared" si="9"/>
        <v>0</v>
      </c>
      <c r="EI39">
        <f t="shared" si="9"/>
        <v>0</v>
      </c>
      <c r="EJ39">
        <f t="shared" si="9"/>
        <v>0</v>
      </c>
      <c r="EK39">
        <f t="shared" si="9"/>
        <v>0</v>
      </c>
      <c r="EL39">
        <f t="shared" si="9"/>
        <v>0</v>
      </c>
      <c r="EM39">
        <f t="shared" si="9"/>
        <v>0</v>
      </c>
      <c r="EN39">
        <f t="shared" si="9"/>
        <v>0</v>
      </c>
      <c r="EO39">
        <f t="shared" si="9"/>
        <v>0</v>
      </c>
      <c r="EP39">
        <f t="shared" si="9"/>
        <v>0</v>
      </c>
      <c r="EQ39">
        <f t="shared" si="9"/>
        <v>0</v>
      </c>
      <c r="ER39">
        <f t="shared" si="9"/>
        <v>0</v>
      </c>
      <c r="ES39">
        <f t="shared" si="9"/>
        <v>0</v>
      </c>
      <c r="ET39">
        <f t="shared" si="9"/>
        <v>0</v>
      </c>
      <c r="EU39">
        <f t="shared" si="9"/>
        <v>0</v>
      </c>
    </row>
    <row r="40" spans="27:127" ht="13.5">
      <c r="AA40" s="127"/>
      <c r="AZ40" s="127"/>
      <c r="BY40" s="127"/>
      <c r="CX40" s="127"/>
      <c r="DW40" s="127"/>
    </row>
    <row r="41" spans="27:127" ht="13.5">
      <c r="AA41" s="127"/>
      <c r="AZ41" s="127"/>
      <c r="BY41" s="127"/>
      <c r="CX41" s="127"/>
      <c r="DW41" s="127"/>
    </row>
    <row r="42" spans="1:151" ht="13.5">
      <c r="A42" s="185" t="s">
        <v>311</v>
      </c>
      <c r="B42">
        <f>IF(Sheet1!B23=0,0,Sheet1!B23-$B$10)</f>
        <v>-3.329166666666765</v>
      </c>
      <c r="C42">
        <f>IF(Sheet1!C23=0,0,Sheet1!C23-$B$10)</f>
        <v>1.070833333333212</v>
      </c>
      <c r="D42">
        <f>IF(Sheet1!D23=0,0,Sheet1!D23-$B$10)</f>
        <v>0.27083333333325754</v>
      </c>
      <c r="E42">
        <f>IF(Sheet1!E23=0,0,Sheet1!E23-$B$10)</f>
        <v>-2.329166666666765</v>
      </c>
      <c r="F42">
        <f>IF(Sheet1!F23=0,0,Sheet1!F23-$B$10)</f>
        <v>0</v>
      </c>
      <c r="G42">
        <f>IF(Sheet1!G23=0,0,Sheet1!G23-$B$10)</f>
        <v>-1.029166666666697</v>
      </c>
      <c r="H42">
        <f>IF(Sheet1!H23=0,0,Sheet1!H23-$B$10)</f>
        <v>-1.3291666666667652</v>
      </c>
      <c r="I42">
        <f>IF(Sheet1!I23=0,0,Sheet1!I23-$B$10)</f>
        <v>1.1708333333332348</v>
      </c>
      <c r="J42">
        <f>IF(Sheet1!J23=0,0,Sheet1!J23-$B$10)</f>
        <v>-1.2291666666667425</v>
      </c>
      <c r="K42">
        <f>IF(Sheet1!K23=0,0,Sheet1!K23-$B$10)</f>
        <v>0</v>
      </c>
      <c r="L42">
        <f>IF(Sheet1!L23=0,0,Sheet1!L23-$B$10)</f>
        <v>1.3708333333332803</v>
      </c>
      <c r="M42">
        <f>IF(Sheet1!M23=0,0,Sheet1!M23-$B$10)</f>
        <v>0.3708333333332803</v>
      </c>
      <c r="N42">
        <f>IF(Sheet1!N23=0,0,Sheet1!N23-$B$10)</f>
        <v>0.5708333333332121</v>
      </c>
      <c r="O42">
        <f>IF(Sheet1!O23=0,0,Sheet1!O23-$B$10)</f>
        <v>-1.029166666666697</v>
      </c>
      <c r="P42">
        <f>IF(Sheet1!P23=0,0,Sheet1!P23-$B$10)</f>
        <v>0</v>
      </c>
      <c r="Q42">
        <f>IF(Sheet1!Q23=0,0,Sheet1!Q23-$B$10)</f>
        <v>0.07083333333321207</v>
      </c>
      <c r="R42">
        <f>IF(Sheet1!R23=0,0,Sheet1!R23-$B$10)</f>
        <v>0.6708333333332348</v>
      </c>
      <c r="S42">
        <f>IF(Sheet1!S23=0,0,Sheet1!S23-$B$10)</f>
        <v>0.8708333333332803</v>
      </c>
      <c r="T42">
        <f>IF(Sheet1!T23=0,0,Sheet1!T23-$B$10)</f>
        <v>1.1708333333332348</v>
      </c>
      <c r="U42">
        <f>IF(Sheet1!U23=0,0,Sheet1!U23-$B$10)</f>
        <v>0</v>
      </c>
      <c r="V42">
        <f>IF(Sheet1!V23=0,0,Sheet1!V23-$B$10)</f>
        <v>0</v>
      </c>
      <c r="W42">
        <f>IF(Sheet1!W23=0,0,Sheet1!W23-$B$10)</f>
        <v>0</v>
      </c>
      <c r="X42">
        <f>IF(Sheet1!X23=0,0,Sheet1!X23-$B$10)</f>
        <v>0</v>
      </c>
      <c r="Y42">
        <f>IF(Sheet1!Y23=0,0,Sheet1!Y23-$B$10)</f>
        <v>0</v>
      </c>
      <c r="Z42">
        <f>IF(Sheet1!Z23=0,0,Sheet1!Z23-$B$10)</f>
        <v>0</v>
      </c>
      <c r="AA42">
        <f>IF(Sheet1!B38=0,0,Sheet1!B38-$B$10)</f>
        <v>0.8708333333332803</v>
      </c>
      <c r="AB42">
        <f>IF(Sheet1!C38=0,0,Sheet1!C38-$B$10)</f>
        <v>2.3708333333332803</v>
      </c>
      <c r="AC42">
        <f>IF(Sheet1!D38=0,0,Sheet1!D38-$B$10)</f>
        <v>-2.329166666666765</v>
      </c>
      <c r="AD42">
        <f>IF(Sheet1!E38=0,0,Sheet1!E38-$B$10)</f>
        <v>-0.9291666666667879</v>
      </c>
      <c r="AE42">
        <f>IF(Sheet1!F38=0,0,Sheet1!F38-$B$10)</f>
        <v>0</v>
      </c>
      <c r="AF42">
        <f>IF(Sheet1!G38=0,0,Sheet1!G38-$B$10)</f>
        <v>0.1708333333332348</v>
      </c>
      <c r="AG42">
        <f>IF(Sheet1!H38=0,0,Sheet1!H38-$B$10)</f>
        <v>-0.22916666666674246</v>
      </c>
      <c r="AH42">
        <f>IF(Sheet1!I38=0,0,Sheet1!I38-$B$10)</f>
        <v>0.1708333333332348</v>
      </c>
      <c r="AI42">
        <f>IF(Sheet1!J38=0,0,Sheet1!J38-$B$10)</f>
        <v>0.07083333333321207</v>
      </c>
      <c r="AJ42">
        <f>IF(Sheet1!K38=0,0,Sheet1!K38-$B$10)</f>
        <v>0</v>
      </c>
      <c r="AK42">
        <f>IF(Sheet1!L38=0,0,Sheet1!L38-$B$10)</f>
        <v>-0.12916666666671972</v>
      </c>
      <c r="AL42">
        <f>IF(Sheet1!M38=0,0,Sheet1!M38-$B$10)</f>
        <v>0.07083333333321207</v>
      </c>
      <c r="AM42">
        <f>IF(Sheet1!N38=0,0,Sheet1!N38-$B$10)</f>
        <v>-1.8291666666667652</v>
      </c>
      <c r="AN42">
        <f>IF(Sheet1!O38=0,0,Sheet1!O38-$B$10)</f>
        <v>-0.22916666666674246</v>
      </c>
      <c r="AO42">
        <f>IF(Sheet1!P38=0,0,Sheet1!P38-$B$10)</f>
        <v>0</v>
      </c>
      <c r="AP42">
        <f>IF(Sheet1!Q38=0,0,Sheet1!Q38-$B$10)</f>
        <v>1.070833333333212</v>
      </c>
      <c r="AQ42">
        <f>IF(Sheet1!R38=0,0,Sheet1!R38-$B$10)</f>
        <v>-1.029166666666697</v>
      </c>
      <c r="AR42">
        <f>IF(Sheet1!S38=0,0,Sheet1!S38-$B$10)</f>
        <v>3.070833333333212</v>
      </c>
      <c r="AS42">
        <f>IF(Sheet1!T38=0,0,Sheet1!T38-$B$10)</f>
        <v>0.1708333333332348</v>
      </c>
      <c r="AT42">
        <f>IF(Sheet1!U38=0,0,Sheet1!U38-$B$10)</f>
        <v>0</v>
      </c>
      <c r="AU42">
        <f>IF(Sheet1!V38=0,0,Sheet1!V38-$B$10)</f>
        <v>0</v>
      </c>
      <c r="AV42">
        <f>IF(Sheet1!W38=0,0,Sheet1!W38-$B$10)</f>
        <v>0</v>
      </c>
      <c r="AW42">
        <f>IF(Sheet1!X38=0,0,Sheet1!X38-$B$10)</f>
        <v>0</v>
      </c>
      <c r="AX42">
        <f>IF(Sheet1!Y38=0,0,Sheet1!Y38-$B$10)</f>
        <v>0</v>
      </c>
      <c r="AY42">
        <f>IF(Sheet1!Z38=0,0,Sheet1!Z38-$B$10)</f>
        <v>0</v>
      </c>
      <c r="AZ42">
        <f>IF(Sheet1!B53=0,0,Sheet1!B53-$B$10)</f>
        <v>0</v>
      </c>
      <c r="BA42">
        <f>IF(Sheet1!C53=0,0,Sheet1!C53-$B$10)</f>
        <v>0</v>
      </c>
      <c r="BB42">
        <f>IF(Sheet1!D53=0,0,Sheet1!D53-$B$10)</f>
        <v>0</v>
      </c>
      <c r="BC42">
        <f>IF(Sheet1!E53=0,0,Sheet1!E53-$B$10)</f>
        <v>0</v>
      </c>
      <c r="BD42">
        <f>IF(Sheet1!I53=0,0,Sheet1!I53-$B$10)</f>
        <v>0</v>
      </c>
      <c r="BE42">
        <f>IF(Sheet1!G53=0,0,Sheet1!G53-$B$10)</f>
        <v>0</v>
      </c>
      <c r="BF42">
        <f>IF(Sheet1!H53=0,0,Sheet1!H53-$B$10)</f>
        <v>0</v>
      </c>
      <c r="BG42">
        <f>IF(Sheet1!I53=0,0,Sheet1!I53-$B$10)</f>
        <v>0</v>
      </c>
      <c r="BH42">
        <f>IF(Sheet1!J53=0,0,Sheet1!J53-$B$10)</f>
        <v>0</v>
      </c>
      <c r="BI42">
        <f>IF(Sheet1!K53=0,0,Sheet1!K53-$B$10)</f>
        <v>0</v>
      </c>
      <c r="BJ42">
        <f>IF(Sheet1!L53=0,0,Sheet1!L53-$B$10)</f>
        <v>0</v>
      </c>
      <c r="BK42">
        <f>IF(Sheet1!M53=0,0,Sheet1!M53-$B$10)</f>
        <v>0</v>
      </c>
      <c r="BL42">
        <f>IF(Sheet1!N53=0,0,Sheet1!N53-$B$10)</f>
        <v>0</v>
      </c>
      <c r="BM42">
        <f>IF(Sheet1!O53=0,0,Sheet1!O53-$B$10)</f>
        <v>0</v>
      </c>
      <c r="BN42">
        <f>IF(Sheet1!P53=0,0,Sheet1!P53-$B$10)</f>
        <v>0</v>
      </c>
      <c r="BO42">
        <f>IF(Sheet1!Q53=0,0,Sheet1!Q53-$B$10)</f>
        <v>0</v>
      </c>
      <c r="BP42">
        <f>IF(Sheet1!R53=0,0,Sheet1!R53-$B$10)</f>
        <v>0</v>
      </c>
      <c r="BQ42">
        <f>IF(Sheet1!S53=0,0,Sheet1!S53-$B$10)</f>
        <v>0</v>
      </c>
      <c r="BR42">
        <f>IF(Sheet1!T53=0,0,Sheet1!T53-$B$10)</f>
        <v>0</v>
      </c>
      <c r="BS42">
        <f>IF(Sheet1!U53=0,0,Sheet1!U53-$B$10)</f>
        <v>0</v>
      </c>
      <c r="BT42">
        <f>IF(Sheet1!V53=0,0,Sheet1!V53-$B$10)</f>
        <v>0</v>
      </c>
      <c r="BU42">
        <f>IF(Sheet1!W53=0,0,Sheet1!W53-$B$10)</f>
        <v>0</v>
      </c>
      <c r="BV42">
        <f>IF(Sheet1!X53=0,0,Sheet1!X53-$B$10)</f>
        <v>0</v>
      </c>
      <c r="BW42">
        <f>IF(Sheet1!Y53=0,0,Sheet1!Y53-$B$10)</f>
        <v>0</v>
      </c>
      <c r="BX42">
        <f>IF(Sheet1!Z53=0,0,Sheet1!Z53-$B$10)</f>
        <v>0</v>
      </c>
      <c r="BY42">
        <f>IF(Sheet1!B68=0,0,Sheet1!B68-$B$10)</f>
        <v>0</v>
      </c>
      <c r="BZ42">
        <f>IF(Sheet1!C68=0,0,Sheet1!C68-$B$10)</f>
        <v>0</v>
      </c>
      <c r="CA42">
        <f>IF(Sheet1!D68=0,0,Sheet1!D68-$B$10)</f>
        <v>0</v>
      </c>
      <c r="CB42">
        <f>IF(Sheet1!E68=0,0,Sheet1!E68-$B$10)</f>
        <v>0</v>
      </c>
      <c r="CC42">
        <f>IF(Sheet1!I68=0,0,Sheet1!I68-$B$10)</f>
        <v>0</v>
      </c>
      <c r="CD42">
        <f>IF(Sheet1!G68=0,0,Sheet1!G68-$B$10)</f>
        <v>0</v>
      </c>
      <c r="CE42">
        <f>IF(Sheet1!H68=0,0,Sheet1!H68-$B$10)</f>
        <v>0</v>
      </c>
      <c r="CF42">
        <f>IF(Sheet1!I68=0,0,Sheet1!I68-$B$10)</f>
        <v>0</v>
      </c>
      <c r="CG42">
        <f>IF(Sheet1!J68=0,0,Sheet1!J68-$B$10)</f>
        <v>0</v>
      </c>
      <c r="CH42">
        <f>IF(Sheet1!K68=0,0,Sheet1!K68-$B$10)</f>
        <v>0</v>
      </c>
      <c r="CI42">
        <f>IF(Sheet1!L68=0,0,Sheet1!L68-$B$10)</f>
        <v>0</v>
      </c>
      <c r="CJ42">
        <f>IF(Sheet1!M68=0,0,Sheet1!M68-$B$10)</f>
        <v>0</v>
      </c>
      <c r="CK42">
        <f>IF(Sheet1!N68=0,0,Sheet1!N68-$B$10)</f>
        <v>0</v>
      </c>
      <c r="CL42">
        <f>IF(Sheet1!O68=0,0,Sheet1!O68-$B$10)</f>
        <v>0</v>
      </c>
      <c r="CM42">
        <f>IF(Sheet1!P68=0,0,Sheet1!P68-$B$10)</f>
        <v>0</v>
      </c>
      <c r="CN42">
        <f>IF(Sheet1!Q68=0,0,Sheet1!Q68-$B$10)</f>
        <v>0</v>
      </c>
      <c r="CO42">
        <f>IF(Sheet1!R68=0,0,Sheet1!R68-$B$10)</f>
        <v>0</v>
      </c>
      <c r="CP42">
        <f>IF(Sheet1!S68=0,0,Sheet1!S68-$B$10)</f>
        <v>0</v>
      </c>
      <c r="CQ42">
        <f>IF(Sheet1!T68=0,0,Sheet1!T68-$B$10)</f>
        <v>0</v>
      </c>
      <c r="CR42">
        <f>IF(Sheet1!U68=0,0,Sheet1!U68-$B$10)</f>
        <v>0</v>
      </c>
      <c r="CS42">
        <f>IF(Sheet1!V68=0,0,Sheet1!V68-$B$10)</f>
        <v>0</v>
      </c>
      <c r="CT42">
        <f>IF(Sheet1!W68=0,0,Sheet1!W68-$B$10)</f>
        <v>0</v>
      </c>
      <c r="CU42">
        <f>IF(Sheet1!X68=0,0,Sheet1!X68-$B$10)</f>
        <v>0</v>
      </c>
      <c r="CV42">
        <f>IF(Sheet1!Y68=0,0,Sheet1!Y68-$B$10)</f>
        <v>0</v>
      </c>
      <c r="CW42">
        <f>IF(Sheet1!Z68=0,0,Sheet1!Z68-$B$10)</f>
        <v>0</v>
      </c>
      <c r="CX42">
        <f>IF(Sheet1!B83=0,0,Sheet1!B83-$B$10)</f>
        <v>0</v>
      </c>
      <c r="CY42">
        <f>IF(Sheet1!C83=0,0,Sheet1!C83-$B$10)</f>
        <v>0</v>
      </c>
      <c r="CZ42">
        <f>IF(Sheet1!D83=0,0,Sheet1!D83-$B$10)</f>
        <v>0</v>
      </c>
      <c r="DA42">
        <f>IF(Sheet1!E83=0,0,Sheet1!E83-$B$10)</f>
        <v>0</v>
      </c>
      <c r="DB42">
        <f>IF(Sheet1!I83=0,0,Sheet1!I83-$B$10)</f>
        <v>0</v>
      </c>
      <c r="DC42">
        <f>IF(Sheet1!G83=0,0,Sheet1!G83-$B$10)</f>
        <v>0</v>
      </c>
      <c r="DD42">
        <f>IF(Sheet1!H83=0,0,Sheet1!H83-$B$10)</f>
        <v>0</v>
      </c>
      <c r="DE42">
        <f>IF(Sheet1!I83=0,0,Sheet1!I83-$B$10)</f>
        <v>0</v>
      </c>
      <c r="DF42">
        <f>IF(Sheet1!J83=0,0,Sheet1!J83-$B$10)</f>
        <v>0</v>
      </c>
      <c r="DG42">
        <f>IF(Sheet1!K83=0,0,Sheet1!K83-$B$10)</f>
        <v>0</v>
      </c>
      <c r="DH42">
        <f>IF(Sheet1!L83=0,0,Sheet1!L83-$B$10)</f>
        <v>0</v>
      </c>
      <c r="DI42">
        <f>IF(Sheet1!M83=0,0,Sheet1!M83-$B$10)</f>
        <v>0</v>
      </c>
      <c r="DJ42">
        <f>IF(Sheet1!N83=0,0,Sheet1!N83-$B$10)</f>
        <v>0</v>
      </c>
      <c r="DK42">
        <f>IF(Sheet1!O83=0,0,Sheet1!O83-$B$10)</f>
        <v>0</v>
      </c>
      <c r="DL42">
        <f>IF(Sheet1!P83=0,0,Sheet1!P83-$B$10)</f>
        <v>0</v>
      </c>
      <c r="DM42">
        <f>IF(Sheet1!Q83=0,0,Sheet1!Q83-$B$10)</f>
        <v>0</v>
      </c>
      <c r="DN42">
        <f>IF(Sheet1!R83=0,0,Sheet1!R83-$B$10)</f>
        <v>0</v>
      </c>
      <c r="DO42">
        <f>IF(Sheet1!S83=0,0,Sheet1!S83-$B$10)</f>
        <v>0</v>
      </c>
      <c r="DP42">
        <f>IF(Sheet1!T83=0,0,Sheet1!T83-$B$10)</f>
        <v>0</v>
      </c>
      <c r="DQ42">
        <f>IF(Sheet1!U83=0,0,Sheet1!U83-$B$10)</f>
        <v>0</v>
      </c>
      <c r="DR42">
        <f>IF(Sheet1!V83=0,0,Sheet1!V83-$B$10)</f>
        <v>0</v>
      </c>
      <c r="DS42">
        <f>IF(Sheet1!W83=0,0,Sheet1!W83-$B$10)</f>
        <v>0</v>
      </c>
      <c r="DT42">
        <f>IF(Sheet1!X83=0,0,Sheet1!X83-$B$10)</f>
        <v>0</v>
      </c>
      <c r="DU42">
        <f>IF(Sheet1!Y83=0,0,Sheet1!Y83-$B$10)</f>
        <v>0</v>
      </c>
      <c r="DV42">
        <f>IF(Sheet1!Z83=0,0,Sheet1!Z83-$B$10)</f>
        <v>0</v>
      </c>
      <c r="DW42">
        <f>IF(Sheet1!B98=0,0,Sheet1!B98-$B$10)</f>
        <v>0</v>
      </c>
      <c r="DX42">
        <f>IF(Sheet1!C98=0,0,Sheet1!C98-$B$10)</f>
        <v>0</v>
      </c>
      <c r="DY42">
        <f>IF(Sheet1!D98=0,0,Sheet1!D98-$B$10)</f>
        <v>0</v>
      </c>
      <c r="DZ42">
        <f>IF(Sheet1!E98=0,0,Sheet1!E98-$B$10)</f>
        <v>0</v>
      </c>
      <c r="EA42">
        <f>IF(Sheet1!F98=0,0,Sheet1!F98-$B$10)</f>
        <v>0</v>
      </c>
      <c r="EB42">
        <f>IF(Sheet1!G98=0,0,Sheet1!G98-$B$10)</f>
        <v>0</v>
      </c>
      <c r="EC42">
        <f>IF(Sheet1!H98=0,0,Sheet1!H98-$B$10)</f>
        <v>0</v>
      </c>
      <c r="ED42">
        <f>IF(Sheet1!I98=0,0,Sheet1!I98-$B$10)</f>
        <v>0</v>
      </c>
      <c r="EE42">
        <f>IF(Sheet1!J98=0,0,Sheet1!J98-$B$10)</f>
        <v>0</v>
      </c>
      <c r="EF42">
        <f>IF(Sheet1!K98=0,0,Sheet1!K98-$B$10)</f>
        <v>0</v>
      </c>
      <c r="EG42">
        <f>IF(Sheet1!L98=0,0,Sheet1!L98-$B$10)</f>
        <v>0</v>
      </c>
      <c r="EH42">
        <f>IF(Sheet1!M98=0,0,Sheet1!M98-$B$10)</f>
        <v>0</v>
      </c>
      <c r="EI42">
        <f>IF(Sheet1!N98=0,0,Sheet1!N98-$B$10)</f>
        <v>0</v>
      </c>
      <c r="EJ42">
        <f>IF(Sheet1!O98=0,0,Sheet1!O98-$B$10)</f>
        <v>0</v>
      </c>
      <c r="EK42">
        <f>IF(Sheet1!P98=0,0,Sheet1!P98-$B$10)</f>
        <v>0</v>
      </c>
      <c r="EL42">
        <f>IF(Sheet1!Q98=0,0,Sheet1!Q98-$B$10)</f>
        <v>0</v>
      </c>
      <c r="EM42">
        <f>IF(Sheet1!R98=0,0,Sheet1!R98-$B$10)</f>
        <v>0</v>
      </c>
      <c r="EN42">
        <f>IF(Sheet1!S98=0,0,Sheet1!S98-$B$10)</f>
        <v>0</v>
      </c>
      <c r="EO42">
        <f>IF(Sheet1!T98=0,0,Sheet1!T98-$B$10)</f>
        <v>0</v>
      </c>
      <c r="EP42">
        <f>IF(Sheet1!U98=0,0,Sheet1!U98-$B$10)</f>
        <v>0</v>
      </c>
      <c r="EQ42">
        <f>IF(Sheet1!V98=0,0,Sheet1!V98-$B$10)</f>
        <v>0</v>
      </c>
      <c r="ER42">
        <f>IF(Sheet1!W98=0,0,Sheet1!W98-$B$10)</f>
        <v>0</v>
      </c>
      <c r="ES42">
        <f>IF(Sheet1!X98=0,0,Sheet1!X98-$B$10)</f>
        <v>0</v>
      </c>
      <c r="ET42">
        <f>IF(Sheet1!Y98=0,0,Sheet1!Y98-$B$10)</f>
        <v>0</v>
      </c>
      <c r="EU42">
        <f>IF(Sheet1!Z98=0,0,Sheet1!Z98-$B$10)</f>
        <v>0</v>
      </c>
    </row>
    <row r="43" spans="2:151" ht="13.5">
      <c r="B43">
        <f>IF(Sheet1!B24=0,0,Sheet1!B24-$B$10)</f>
        <v>-1.2291666666667425</v>
      </c>
      <c r="C43">
        <f>IF(Sheet1!C24=0,0,Sheet1!C24-$B$10)</f>
        <v>0.07083333333321207</v>
      </c>
      <c r="D43">
        <f>IF(Sheet1!D24=0,0,Sheet1!D24-$B$10)</f>
        <v>0.27083333333325754</v>
      </c>
      <c r="E43">
        <f>IF(Sheet1!E24=0,0,Sheet1!E24-$B$10)</f>
        <v>-0.22916666666674246</v>
      </c>
      <c r="F43">
        <f>IF(Sheet1!F24=0,0,Sheet1!F24-$B$10)</f>
        <v>0</v>
      </c>
      <c r="G43">
        <f>IF(Sheet1!G24=0,0,Sheet1!G24-$B$10)</f>
        <v>-2.2291666666667425</v>
      </c>
      <c r="H43">
        <f>IF(Sheet1!H24=0,0,Sheet1!H24-$B$10)</f>
        <v>1.570833333333212</v>
      </c>
      <c r="I43">
        <f>IF(Sheet1!I24=0,0,Sheet1!I24-$B$10)</f>
        <v>-1.029166666666697</v>
      </c>
      <c r="J43">
        <f>IF(Sheet1!J24=0,0,Sheet1!J24-$B$10)</f>
        <v>-2.929166666666788</v>
      </c>
      <c r="K43">
        <f>IF(Sheet1!K24=0,0,Sheet1!K24-$B$10)</f>
        <v>0</v>
      </c>
      <c r="L43">
        <f>IF(Sheet1!L24=0,0,Sheet1!L24-$B$10)</f>
        <v>0.8708333333332803</v>
      </c>
      <c r="M43">
        <f>IF(Sheet1!M24=0,0,Sheet1!M24-$B$10)</f>
        <v>1.2708333333332575</v>
      </c>
      <c r="N43">
        <f>IF(Sheet1!N24=0,0,Sheet1!N24-$B$10)</f>
        <v>0.3708333333332803</v>
      </c>
      <c r="O43">
        <f>IF(Sheet1!O24=0,0,Sheet1!O24-$B$10)</f>
        <v>-0.42916666666678793</v>
      </c>
      <c r="P43">
        <f>IF(Sheet1!P24=0,0,Sheet1!P24-$B$10)</f>
        <v>0</v>
      </c>
      <c r="Q43">
        <f>IF(Sheet1!Q24=0,0,Sheet1!Q24-$B$10)</f>
        <v>-2.329166666666765</v>
      </c>
      <c r="R43">
        <f>IF(Sheet1!R24=0,0,Sheet1!R24-$B$10)</f>
        <v>-0.529166666666697</v>
      </c>
      <c r="S43">
        <f>IF(Sheet1!S24=0,0,Sheet1!S24-$B$10)</f>
        <v>0.07083333333321207</v>
      </c>
      <c r="T43">
        <f>IF(Sheet1!T24=0,0,Sheet1!T24-$B$10)</f>
        <v>-1.429166666666788</v>
      </c>
      <c r="U43">
        <f>IF(Sheet1!U24=0,0,Sheet1!U24-$B$10)</f>
        <v>0</v>
      </c>
      <c r="V43">
        <f>IF(Sheet1!V24=0,0,Sheet1!V24-$B$10)</f>
        <v>0</v>
      </c>
      <c r="W43">
        <f>IF(Sheet1!W24=0,0,Sheet1!W24-$B$10)</f>
        <v>0</v>
      </c>
      <c r="X43">
        <f>IF(Sheet1!X24=0,0,Sheet1!X24-$B$10)</f>
        <v>0</v>
      </c>
      <c r="Y43">
        <f>IF(Sheet1!Y24=0,0,Sheet1!Y24-$B$10)</f>
        <v>0</v>
      </c>
      <c r="Z43">
        <f>IF(Sheet1!Z24=0,0,Sheet1!Z24-$B$10)</f>
        <v>0</v>
      </c>
      <c r="AA43">
        <f>IF(Sheet1!B39=0,0,Sheet1!B39-$B$10)</f>
        <v>0.7708333333332575</v>
      </c>
      <c r="AB43">
        <f>IF(Sheet1!C39=0,0,Sheet1!C39-$B$10)</f>
        <v>-1.8291666666667652</v>
      </c>
      <c r="AC43">
        <f>IF(Sheet1!D39=0,0,Sheet1!D39-$B$10)</f>
        <v>-1.929166666666788</v>
      </c>
      <c r="AD43">
        <f>IF(Sheet1!E39=0,0,Sheet1!E39-$B$10)</f>
        <v>0.07083333333321207</v>
      </c>
      <c r="AE43">
        <f>IF(Sheet1!F39=0,0,Sheet1!F39-$B$10)</f>
        <v>0</v>
      </c>
      <c r="AF43">
        <f>IF(Sheet1!G39=0,0,Sheet1!G39-$B$10)</f>
        <v>1.3708333333332803</v>
      </c>
      <c r="AG43">
        <f>IF(Sheet1!H39=0,0,Sheet1!H39-$B$10)</f>
        <v>0.07083333333321207</v>
      </c>
      <c r="AH43">
        <f>IF(Sheet1!I39=0,0,Sheet1!I39-$B$10)</f>
        <v>2.970833333333303</v>
      </c>
      <c r="AI43">
        <f>IF(Sheet1!J39=0,0,Sheet1!J39-$B$10)</f>
        <v>-1.3291666666667652</v>
      </c>
      <c r="AJ43">
        <f>IF(Sheet1!K39=0,0,Sheet1!K39-$B$10)</f>
        <v>0</v>
      </c>
      <c r="AK43">
        <f>IF(Sheet1!L39=0,0,Sheet1!L39-$B$10)</f>
        <v>-0.12916666666671972</v>
      </c>
      <c r="AL43">
        <f>IF(Sheet1!M39=0,0,Sheet1!M39-$B$10)</f>
        <v>2.8708333333332803</v>
      </c>
      <c r="AM43">
        <f>IF(Sheet1!N39=0,0,Sheet1!N39-$B$10)</f>
        <v>-1.029166666666697</v>
      </c>
      <c r="AN43">
        <f>IF(Sheet1!O39=0,0,Sheet1!O39-$B$10)</f>
        <v>1.2708333333332575</v>
      </c>
      <c r="AO43">
        <f>IF(Sheet1!P39=0,0,Sheet1!P39-$B$10)</f>
        <v>0</v>
      </c>
      <c r="AP43">
        <f>IF(Sheet1!Q39=0,0,Sheet1!Q39-$B$10)</f>
        <v>-0.42916666666678793</v>
      </c>
      <c r="AQ43">
        <f>IF(Sheet1!R39=0,0,Sheet1!R39-$B$10)</f>
        <v>0.5708333333332121</v>
      </c>
      <c r="AR43">
        <f>IF(Sheet1!S39=0,0,Sheet1!S39-$B$10)</f>
        <v>0.07083333333321207</v>
      </c>
      <c r="AS43">
        <f>IF(Sheet1!T39=0,0,Sheet1!T39-$B$10)</f>
        <v>-2.029166666666697</v>
      </c>
      <c r="AT43">
        <f>IF(Sheet1!U39=0,0,Sheet1!U39-$B$10)</f>
        <v>0</v>
      </c>
      <c r="AU43">
        <f>IF(Sheet1!V39=0,0,Sheet1!V39-$B$10)</f>
        <v>0</v>
      </c>
      <c r="AV43">
        <f>IF(Sheet1!W39=0,0,Sheet1!W39-$B$10)</f>
        <v>0</v>
      </c>
      <c r="AW43">
        <f>IF(Sheet1!X39=0,0,Sheet1!X39-$B$10)</f>
        <v>0</v>
      </c>
      <c r="AX43">
        <f>IF(Sheet1!Y39=0,0,Sheet1!Y39-$B$10)</f>
        <v>0</v>
      </c>
      <c r="AY43">
        <f>IF(Sheet1!Z39=0,0,Sheet1!Z39-$B$10)</f>
        <v>0</v>
      </c>
      <c r="AZ43">
        <f>IF(Sheet1!B54=0,0,Sheet1!B54-$B$10)</f>
        <v>0</v>
      </c>
      <c r="BA43">
        <f>IF(Sheet1!C54=0,0,Sheet1!C54-$B$10)</f>
        <v>0</v>
      </c>
      <c r="BB43">
        <f>IF(Sheet1!D54=0,0,Sheet1!D54-$B$10)</f>
        <v>0</v>
      </c>
      <c r="BC43">
        <f>IF(Sheet1!E54=0,0,Sheet1!E54-$B$10)</f>
        <v>0</v>
      </c>
      <c r="BD43">
        <f>IF(Sheet1!I54=0,0,Sheet1!I54-$B$10)</f>
        <v>0</v>
      </c>
      <c r="BE43">
        <f>IF(Sheet1!G54=0,0,Sheet1!G54-$B$10)</f>
        <v>0</v>
      </c>
      <c r="BF43">
        <f>IF(Sheet1!H54=0,0,Sheet1!H54-$B$10)</f>
        <v>0</v>
      </c>
      <c r="BG43">
        <f>IF(Sheet1!I54=0,0,Sheet1!I54-$B$10)</f>
        <v>0</v>
      </c>
      <c r="BH43">
        <f>IF(Sheet1!J54=0,0,Sheet1!J54-$B$10)</f>
        <v>0</v>
      </c>
      <c r="BI43">
        <f>IF(Sheet1!K54=0,0,Sheet1!K54-$B$10)</f>
        <v>0</v>
      </c>
      <c r="BJ43">
        <f>IF(Sheet1!L54=0,0,Sheet1!L54-$B$10)</f>
        <v>0</v>
      </c>
      <c r="BK43">
        <f>IF(Sheet1!M54=0,0,Sheet1!M54-$B$10)</f>
        <v>0</v>
      </c>
      <c r="BL43">
        <f>IF(Sheet1!N54=0,0,Sheet1!N54-$B$10)</f>
        <v>0</v>
      </c>
      <c r="BM43">
        <f>IF(Sheet1!O54=0,0,Sheet1!O54-$B$10)</f>
        <v>0</v>
      </c>
      <c r="BN43">
        <f>IF(Sheet1!P54=0,0,Sheet1!P54-$B$10)</f>
        <v>0</v>
      </c>
      <c r="BO43">
        <f>IF(Sheet1!Q54=0,0,Sheet1!Q54-$B$10)</f>
        <v>0</v>
      </c>
      <c r="BP43">
        <f>IF(Sheet1!R54=0,0,Sheet1!R54-$B$10)</f>
        <v>0</v>
      </c>
      <c r="BQ43">
        <f>IF(Sheet1!S54=0,0,Sheet1!S54-$B$10)</f>
        <v>0</v>
      </c>
      <c r="BR43">
        <f>IF(Sheet1!T54=0,0,Sheet1!T54-$B$10)</f>
        <v>0</v>
      </c>
      <c r="BS43">
        <f>IF(Sheet1!U54=0,0,Sheet1!U54-$B$10)</f>
        <v>0</v>
      </c>
      <c r="BT43">
        <f>IF(Sheet1!V54=0,0,Sheet1!V54-$B$10)</f>
        <v>0</v>
      </c>
      <c r="BU43">
        <f>IF(Sheet1!W54=0,0,Sheet1!W54-$B$10)</f>
        <v>0</v>
      </c>
      <c r="BV43">
        <f>IF(Sheet1!X54=0,0,Sheet1!X54-$B$10)</f>
        <v>0</v>
      </c>
      <c r="BW43">
        <f>IF(Sheet1!Y54=0,0,Sheet1!Y54-$B$10)</f>
        <v>0</v>
      </c>
      <c r="BX43">
        <f>IF(Sheet1!Z54=0,0,Sheet1!Z54-$B$10)</f>
        <v>0</v>
      </c>
      <c r="BY43">
        <f>IF(Sheet1!B69=0,0,Sheet1!B69-$B$10)</f>
        <v>0</v>
      </c>
      <c r="BZ43">
        <f>IF(Sheet1!C69=0,0,Sheet1!C69-$B$10)</f>
        <v>0</v>
      </c>
      <c r="CA43">
        <f>IF(Sheet1!D69=0,0,Sheet1!D69-$B$10)</f>
        <v>0</v>
      </c>
      <c r="CB43">
        <f>IF(Sheet1!E69=0,0,Sheet1!E69-$B$10)</f>
        <v>0</v>
      </c>
      <c r="CC43">
        <f>IF(Sheet1!I69=0,0,Sheet1!I69-$B$10)</f>
        <v>0</v>
      </c>
      <c r="CD43">
        <f>IF(Sheet1!G69=0,0,Sheet1!G69-$B$10)</f>
        <v>0</v>
      </c>
      <c r="CE43">
        <f>IF(Sheet1!H69=0,0,Sheet1!H69-$B$10)</f>
        <v>0</v>
      </c>
      <c r="CF43">
        <f>IF(Sheet1!I69=0,0,Sheet1!I69-$B$10)</f>
        <v>0</v>
      </c>
      <c r="CG43">
        <f>IF(Sheet1!J69=0,0,Sheet1!J69-$B$10)</f>
        <v>0</v>
      </c>
      <c r="CH43">
        <f>IF(Sheet1!K69=0,0,Sheet1!K69-$B$10)</f>
        <v>0</v>
      </c>
      <c r="CI43">
        <f>IF(Sheet1!L69=0,0,Sheet1!L69-$B$10)</f>
        <v>0</v>
      </c>
      <c r="CJ43">
        <f>IF(Sheet1!M69=0,0,Sheet1!M69-$B$10)</f>
        <v>0</v>
      </c>
      <c r="CK43">
        <f>IF(Sheet1!N69=0,0,Sheet1!N69-$B$10)</f>
        <v>0</v>
      </c>
      <c r="CL43">
        <f>IF(Sheet1!O69=0,0,Sheet1!O69-$B$10)</f>
        <v>0</v>
      </c>
      <c r="CM43">
        <f>IF(Sheet1!P69=0,0,Sheet1!P69-$B$10)</f>
        <v>0</v>
      </c>
      <c r="CN43">
        <f>IF(Sheet1!Q69=0,0,Sheet1!Q69-$B$10)</f>
        <v>0</v>
      </c>
      <c r="CO43">
        <f>IF(Sheet1!R69=0,0,Sheet1!R69-$B$10)</f>
        <v>0</v>
      </c>
      <c r="CP43">
        <f>IF(Sheet1!S69=0,0,Sheet1!S69-$B$10)</f>
        <v>0</v>
      </c>
      <c r="CQ43">
        <f>IF(Sheet1!T69=0,0,Sheet1!T69-$B$10)</f>
        <v>0</v>
      </c>
      <c r="CR43">
        <f>IF(Sheet1!U69=0,0,Sheet1!U69-$B$10)</f>
        <v>0</v>
      </c>
      <c r="CS43">
        <f>IF(Sheet1!V69=0,0,Sheet1!V69-$B$10)</f>
        <v>0</v>
      </c>
      <c r="CT43">
        <f>IF(Sheet1!W69=0,0,Sheet1!W69-$B$10)</f>
        <v>0</v>
      </c>
      <c r="CU43">
        <f>IF(Sheet1!X69=0,0,Sheet1!X69-$B$10)</f>
        <v>0</v>
      </c>
      <c r="CV43">
        <f>IF(Sheet1!Y69=0,0,Sheet1!Y69-$B$10)</f>
        <v>0</v>
      </c>
      <c r="CW43">
        <f>IF(Sheet1!Z69=0,0,Sheet1!Z69-$B$10)</f>
        <v>0</v>
      </c>
      <c r="CX43">
        <f>IF(Sheet1!B84=0,0,Sheet1!B84-$B$10)</f>
        <v>0</v>
      </c>
      <c r="CY43">
        <f>IF(Sheet1!C84=0,0,Sheet1!C84-$B$10)</f>
        <v>0</v>
      </c>
      <c r="CZ43">
        <f>IF(Sheet1!D84=0,0,Sheet1!D84-$B$10)</f>
        <v>0</v>
      </c>
      <c r="DA43">
        <f>IF(Sheet1!E84=0,0,Sheet1!E84-$B$10)</f>
        <v>0</v>
      </c>
      <c r="DB43">
        <f>IF(Sheet1!I84=0,0,Sheet1!I84-$B$10)</f>
        <v>0</v>
      </c>
      <c r="DC43">
        <f>IF(Sheet1!G84=0,0,Sheet1!G84-$B$10)</f>
        <v>0</v>
      </c>
      <c r="DD43">
        <f>IF(Sheet1!H84=0,0,Sheet1!H84-$B$10)</f>
        <v>0</v>
      </c>
      <c r="DE43">
        <f>IF(Sheet1!I84=0,0,Sheet1!I84-$B$10)</f>
        <v>0</v>
      </c>
      <c r="DF43">
        <f>IF(Sheet1!J84=0,0,Sheet1!J84-$B$10)</f>
        <v>0</v>
      </c>
      <c r="DG43">
        <f>IF(Sheet1!K84=0,0,Sheet1!K84-$B$10)</f>
        <v>0</v>
      </c>
      <c r="DH43">
        <f>IF(Sheet1!L84=0,0,Sheet1!L84-$B$10)</f>
        <v>0</v>
      </c>
      <c r="DI43">
        <f>IF(Sheet1!M84=0,0,Sheet1!M84-$B$10)</f>
        <v>0</v>
      </c>
      <c r="DJ43">
        <f>IF(Sheet1!N84=0,0,Sheet1!N84-$B$10)</f>
        <v>0</v>
      </c>
      <c r="DK43">
        <f>IF(Sheet1!O84=0,0,Sheet1!O84-$B$10)</f>
        <v>0</v>
      </c>
      <c r="DL43">
        <f>IF(Sheet1!P84=0,0,Sheet1!P84-$B$10)</f>
        <v>0</v>
      </c>
      <c r="DM43">
        <f>IF(Sheet1!Q84=0,0,Sheet1!Q84-$B$10)</f>
        <v>0</v>
      </c>
      <c r="DN43">
        <f>IF(Sheet1!R84=0,0,Sheet1!R84-$B$10)</f>
        <v>0</v>
      </c>
      <c r="DO43">
        <f>IF(Sheet1!S84=0,0,Sheet1!S84-$B$10)</f>
        <v>0</v>
      </c>
      <c r="DP43">
        <f>IF(Sheet1!T84=0,0,Sheet1!T84-$B$10)</f>
        <v>0</v>
      </c>
      <c r="DQ43">
        <f>IF(Sheet1!U84=0,0,Sheet1!U84-$B$10)</f>
        <v>0</v>
      </c>
      <c r="DR43">
        <f>IF(Sheet1!V84=0,0,Sheet1!V84-$B$10)</f>
        <v>0</v>
      </c>
      <c r="DS43">
        <f>IF(Sheet1!W84=0,0,Sheet1!W84-$B$10)</f>
        <v>0</v>
      </c>
      <c r="DT43">
        <f>IF(Sheet1!X84=0,0,Sheet1!X84-$B$10)</f>
        <v>0</v>
      </c>
      <c r="DU43">
        <f>IF(Sheet1!Y84=0,0,Sheet1!Y84-$B$10)</f>
        <v>0</v>
      </c>
      <c r="DV43">
        <f>IF(Sheet1!Z84=0,0,Sheet1!Z84-$B$10)</f>
        <v>0</v>
      </c>
      <c r="DW43">
        <f>IF(Sheet1!B99=0,0,Sheet1!B99-$B$10)</f>
        <v>0</v>
      </c>
      <c r="DX43">
        <f>IF(Sheet1!C99=0,0,Sheet1!C99-$B$10)</f>
        <v>0</v>
      </c>
      <c r="DY43">
        <f>IF(Sheet1!D99=0,0,Sheet1!D99-$B$10)</f>
        <v>0</v>
      </c>
      <c r="DZ43">
        <f>IF(Sheet1!E99=0,0,Sheet1!E99-$B$10)</f>
        <v>0</v>
      </c>
      <c r="EA43">
        <f>IF(Sheet1!F99=0,0,Sheet1!F99-$B$10)</f>
        <v>0</v>
      </c>
      <c r="EB43">
        <f>IF(Sheet1!G99=0,0,Sheet1!G99-$B$10)</f>
        <v>0</v>
      </c>
      <c r="EC43">
        <f>IF(Sheet1!H99=0,0,Sheet1!H99-$B$10)</f>
        <v>0</v>
      </c>
      <c r="ED43">
        <f>IF(Sheet1!I99=0,0,Sheet1!I99-$B$10)</f>
        <v>0</v>
      </c>
      <c r="EE43">
        <f>IF(Sheet1!J99=0,0,Sheet1!J99-$B$10)</f>
        <v>0</v>
      </c>
      <c r="EF43">
        <f>IF(Sheet1!K99=0,0,Sheet1!K99-$B$10)</f>
        <v>0</v>
      </c>
      <c r="EG43">
        <f>IF(Sheet1!L99=0,0,Sheet1!L99-$B$10)</f>
        <v>0</v>
      </c>
      <c r="EH43">
        <f>IF(Sheet1!M99=0,0,Sheet1!M99-$B$10)</f>
        <v>0</v>
      </c>
      <c r="EI43">
        <f>IF(Sheet1!N99=0,0,Sheet1!N99-$B$10)</f>
        <v>0</v>
      </c>
      <c r="EJ43">
        <f>IF(Sheet1!O99=0,0,Sheet1!O99-$B$10)</f>
        <v>0</v>
      </c>
      <c r="EK43">
        <f>IF(Sheet1!P99=0,0,Sheet1!P99-$B$10)</f>
        <v>0</v>
      </c>
      <c r="EL43">
        <f>IF(Sheet1!Q99=0,0,Sheet1!Q99-$B$10)</f>
        <v>0</v>
      </c>
      <c r="EM43">
        <f>IF(Sheet1!R99=0,0,Sheet1!R99-$B$10)</f>
        <v>0</v>
      </c>
      <c r="EN43">
        <f>IF(Sheet1!S99=0,0,Sheet1!S99-$B$10)</f>
        <v>0</v>
      </c>
      <c r="EO43">
        <f>IF(Sheet1!T99=0,0,Sheet1!T99-$B$10)</f>
        <v>0</v>
      </c>
      <c r="EP43">
        <f>IF(Sheet1!U99=0,0,Sheet1!U99-$B$10)</f>
        <v>0</v>
      </c>
      <c r="EQ43">
        <f>IF(Sheet1!V99=0,0,Sheet1!V99-$B$10)</f>
        <v>0</v>
      </c>
      <c r="ER43">
        <f>IF(Sheet1!W99=0,0,Sheet1!W99-$B$10)</f>
        <v>0</v>
      </c>
      <c r="ES43">
        <f>IF(Sheet1!X99=0,0,Sheet1!X99-$B$10)</f>
        <v>0</v>
      </c>
      <c r="ET43">
        <f>IF(Sheet1!Y99=0,0,Sheet1!Y99-$B$10)</f>
        <v>0</v>
      </c>
      <c r="EU43">
        <f>IF(Sheet1!Z99=0,0,Sheet1!Z99-$B$10)</f>
        <v>0</v>
      </c>
    </row>
    <row r="44" spans="2:151" ht="13.5">
      <c r="B44">
        <f>IF(Sheet1!B25=0,0,Sheet1!B25-$B$10)</f>
        <v>0.970833333333303</v>
      </c>
      <c r="C44">
        <f>IF(Sheet1!C25=0,0,Sheet1!C25-$B$10)</f>
        <v>0.8708333333332803</v>
      </c>
      <c r="D44">
        <f>IF(Sheet1!D25=0,0,Sheet1!D25-$B$10)</f>
        <v>-0.42916666666678793</v>
      </c>
      <c r="E44">
        <f>IF(Sheet1!E25=0,0,Sheet1!E25-$B$10)</f>
        <v>-0.7291666666667425</v>
      </c>
      <c r="F44">
        <f>IF(Sheet1!F25=0,0,Sheet1!F25-$B$10)</f>
        <v>0</v>
      </c>
      <c r="G44">
        <f>IF(Sheet1!G25=0,0,Sheet1!G25-$B$10)</f>
        <v>-1.6291666666667197</v>
      </c>
      <c r="H44">
        <f>IF(Sheet1!H25=0,0,Sheet1!H25-$B$10)</f>
        <v>-1.8291666666667652</v>
      </c>
      <c r="I44">
        <f>IF(Sheet1!I25=0,0,Sheet1!I25-$B$10)</f>
        <v>-1.2291666666667425</v>
      </c>
      <c r="J44">
        <f>IF(Sheet1!J25=0,0,Sheet1!J25-$B$10)</f>
        <v>1.7708333333332575</v>
      </c>
      <c r="K44">
        <f>IF(Sheet1!K25=0,0,Sheet1!K25-$B$10)</f>
        <v>0</v>
      </c>
      <c r="L44">
        <f>IF(Sheet1!L25=0,0,Sheet1!L25-$B$10)</f>
        <v>-0.9291666666667879</v>
      </c>
      <c r="M44">
        <f>IF(Sheet1!M25=0,0,Sheet1!M25-$B$10)</f>
        <v>0.470833333333303</v>
      </c>
      <c r="N44">
        <f>IF(Sheet1!N25=0,0,Sheet1!N25-$B$10)</f>
        <v>-0.42916666666678793</v>
      </c>
      <c r="O44">
        <f>IF(Sheet1!O25=0,0,Sheet1!O25-$B$10)</f>
        <v>0.7708333333332575</v>
      </c>
      <c r="P44">
        <f>IF(Sheet1!P25=0,0,Sheet1!P25-$B$10)</f>
        <v>0</v>
      </c>
      <c r="Q44">
        <f>IF(Sheet1!Q25=0,0,Sheet1!Q25-$B$10)</f>
        <v>-0.7291666666667425</v>
      </c>
      <c r="R44">
        <f>IF(Sheet1!R25=0,0,Sheet1!R25-$B$10)</f>
        <v>0.6708333333332348</v>
      </c>
      <c r="S44">
        <f>IF(Sheet1!S25=0,0,Sheet1!S25-$B$10)</f>
        <v>0.1708333333332348</v>
      </c>
      <c r="T44">
        <f>IF(Sheet1!T25=0,0,Sheet1!T25-$B$10)</f>
        <v>0.1708333333332348</v>
      </c>
      <c r="U44">
        <f>IF(Sheet1!U25=0,0,Sheet1!U25-$B$10)</f>
        <v>0</v>
      </c>
      <c r="V44">
        <f>IF(Sheet1!V25=0,0,Sheet1!V25-$B$10)</f>
        <v>0</v>
      </c>
      <c r="W44">
        <f>IF(Sheet1!W25=0,0,Sheet1!W25-$B$10)</f>
        <v>0</v>
      </c>
      <c r="X44">
        <f>IF(Sheet1!X25=0,0,Sheet1!X25-$B$10)</f>
        <v>0</v>
      </c>
      <c r="Y44">
        <f>IF(Sheet1!Y25=0,0,Sheet1!Y25-$B$10)</f>
        <v>0</v>
      </c>
      <c r="Z44">
        <f>IF(Sheet1!Z25=0,0,Sheet1!Z25-$B$10)</f>
        <v>0</v>
      </c>
      <c r="AA44">
        <f>IF(Sheet1!B40=0,0,Sheet1!B40-$B$10)</f>
        <v>-1.1291666666667197</v>
      </c>
      <c r="AB44">
        <f>IF(Sheet1!C40=0,0,Sheet1!C40-$B$10)</f>
        <v>-0.529166666666697</v>
      </c>
      <c r="AC44">
        <f>IF(Sheet1!D40=0,0,Sheet1!D40-$B$10)</f>
        <v>0.07083333333321207</v>
      </c>
      <c r="AD44">
        <f>IF(Sheet1!E40=0,0,Sheet1!E40-$B$10)</f>
        <v>0.3708333333332803</v>
      </c>
      <c r="AE44">
        <f>IF(Sheet1!F40=0,0,Sheet1!F40-$B$10)</f>
        <v>0</v>
      </c>
      <c r="AF44">
        <f>IF(Sheet1!G40=0,0,Sheet1!G40-$B$10)</f>
        <v>1.2708333333332575</v>
      </c>
      <c r="AG44">
        <f>IF(Sheet1!H40=0,0,Sheet1!H40-$B$10)</f>
        <v>2.470833333333303</v>
      </c>
      <c r="AH44">
        <f>IF(Sheet1!I40=0,0,Sheet1!I40-$B$10)</f>
        <v>3.170833333333235</v>
      </c>
      <c r="AI44">
        <f>IF(Sheet1!J40=0,0,Sheet1!J40-$B$10)</f>
        <v>1.7708333333332575</v>
      </c>
      <c r="AJ44">
        <f>IF(Sheet1!K40=0,0,Sheet1!K40-$B$10)</f>
        <v>0</v>
      </c>
      <c r="AK44">
        <f>IF(Sheet1!L40=0,0,Sheet1!L40-$B$10)</f>
        <v>0.1708333333332348</v>
      </c>
      <c r="AL44">
        <f>IF(Sheet1!M40=0,0,Sheet1!M40-$B$10)</f>
        <v>0.5708333333332121</v>
      </c>
      <c r="AM44">
        <f>IF(Sheet1!N40=0,0,Sheet1!N40-$B$10)</f>
        <v>-1.3291666666667652</v>
      </c>
      <c r="AN44">
        <f>IF(Sheet1!O40=0,0,Sheet1!O40-$B$10)</f>
        <v>-0.22916666666674246</v>
      </c>
      <c r="AO44">
        <f>IF(Sheet1!P40=0,0,Sheet1!P40-$B$10)</f>
        <v>0</v>
      </c>
      <c r="AP44">
        <f>IF(Sheet1!Q40=0,0,Sheet1!Q40-$B$10)</f>
        <v>2.070833333333212</v>
      </c>
      <c r="AQ44">
        <f>IF(Sheet1!R40=0,0,Sheet1!R40-$B$10)</f>
        <v>0.470833333333303</v>
      </c>
      <c r="AR44">
        <f>IF(Sheet1!S40=0,0,Sheet1!S40-$B$10)</f>
        <v>0.07083333333321207</v>
      </c>
      <c r="AS44">
        <f>IF(Sheet1!T40=0,0,Sheet1!T40-$B$10)</f>
        <v>0.6708333333332348</v>
      </c>
      <c r="AT44">
        <f>IF(Sheet1!U40=0,0,Sheet1!U40-$B$10)</f>
        <v>0</v>
      </c>
      <c r="AU44">
        <f>IF(Sheet1!V40=0,0,Sheet1!V40-$B$10)</f>
        <v>0</v>
      </c>
      <c r="AV44">
        <f>IF(Sheet1!W40=0,0,Sheet1!W40-$B$10)</f>
        <v>0</v>
      </c>
      <c r="AW44">
        <f>IF(Sheet1!X40=0,0,Sheet1!X40-$B$10)</f>
        <v>0</v>
      </c>
      <c r="AX44">
        <f>IF(Sheet1!Y40=0,0,Sheet1!Y40-$B$10)</f>
        <v>0</v>
      </c>
      <c r="AY44">
        <f>IF(Sheet1!Z40=0,0,Sheet1!Z40-$B$10)</f>
        <v>0</v>
      </c>
      <c r="AZ44">
        <f>IF(Sheet1!B55=0,0,Sheet1!B55-$B$10)</f>
        <v>0</v>
      </c>
      <c r="BA44">
        <f>IF(Sheet1!C55=0,0,Sheet1!C55-$B$10)</f>
        <v>0</v>
      </c>
      <c r="BB44">
        <f>IF(Sheet1!D55=0,0,Sheet1!D55-$B$10)</f>
        <v>0</v>
      </c>
      <c r="BC44">
        <f>IF(Sheet1!E55=0,0,Sheet1!E55-$B$10)</f>
        <v>0</v>
      </c>
      <c r="BD44">
        <f>IF(Sheet1!I55=0,0,Sheet1!I55-$B$10)</f>
        <v>0</v>
      </c>
      <c r="BE44">
        <f>IF(Sheet1!G55=0,0,Sheet1!G55-$B$10)</f>
        <v>0</v>
      </c>
      <c r="BF44">
        <f>IF(Sheet1!H55=0,0,Sheet1!H55-$B$10)</f>
        <v>0</v>
      </c>
      <c r="BG44">
        <f>IF(Sheet1!I55=0,0,Sheet1!I55-$B$10)</f>
        <v>0</v>
      </c>
      <c r="BH44">
        <f>IF(Sheet1!J55=0,0,Sheet1!J55-$B$10)</f>
        <v>0</v>
      </c>
      <c r="BI44">
        <f>IF(Sheet1!K55=0,0,Sheet1!K55-$B$10)</f>
        <v>0</v>
      </c>
      <c r="BJ44">
        <f>IF(Sheet1!L55=0,0,Sheet1!L55-$B$10)</f>
        <v>0</v>
      </c>
      <c r="BK44">
        <f>IF(Sheet1!M55=0,0,Sheet1!M55-$B$10)</f>
        <v>0</v>
      </c>
      <c r="BL44">
        <f>IF(Sheet1!N55=0,0,Sheet1!N55-$B$10)</f>
        <v>0</v>
      </c>
      <c r="BM44">
        <f>IF(Sheet1!O55=0,0,Sheet1!O55-$B$10)</f>
        <v>0</v>
      </c>
      <c r="BN44">
        <f>IF(Sheet1!P55=0,0,Sheet1!P55-$B$10)</f>
        <v>0</v>
      </c>
      <c r="BO44">
        <f>IF(Sheet1!Q55=0,0,Sheet1!Q55-$B$10)</f>
        <v>0</v>
      </c>
      <c r="BP44">
        <f>IF(Sheet1!R55=0,0,Sheet1!R55-$B$10)</f>
        <v>0</v>
      </c>
      <c r="BQ44">
        <f>IF(Sheet1!S55=0,0,Sheet1!S55-$B$10)</f>
        <v>0</v>
      </c>
      <c r="BR44">
        <f>IF(Sheet1!T55=0,0,Sheet1!T55-$B$10)</f>
        <v>0</v>
      </c>
      <c r="BS44">
        <f>IF(Sheet1!U55=0,0,Sheet1!U55-$B$10)</f>
        <v>0</v>
      </c>
      <c r="BT44">
        <f>IF(Sheet1!V55=0,0,Sheet1!V55-$B$10)</f>
        <v>0</v>
      </c>
      <c r="BU44">
        <f>IF(Sheet1!W55=0,0,Sheet1!W55-$B$10)</f>
        <v>0</v>
      </c>
      <c r="BV44">
        <f>IF(Sheet1!X55=0,0,Sheet1!X55-$B$10)</f>
        <v>0</v>
      </c>
      <c r="BW44">
        <f>IF(Sheet1!Y55=0,0,Sheet1!Y55-$B$10)</f>
        <v>0</v>
      </c>
      <c r="BX44">
        <f>IF(Sheet1!Z55=0,0,Sheet1!Z55-$B$10)</f>
        <v>0</v>
      </c>
      <c r="BY44">
        <f>IF(Sheet1!B70=0,0,Sheet1!B70-$B$10)</f>
        <v>0</v>
      </c>
      <c r="BZ44">
        <f>IF(Sheet1!C70=0,0,Sheet1!C70-$B$10)</f>
        <v>0</v>
      </c>
      <c r="CA44">
        <f>IF(Sheet1!D70=0,0,Sheet1!D70-$B$10)</f>
        <v>0</v>
      </c>
      <c r="CB44">
        <f>IF(Sheet1!E70=0,0,Sheet1!E70-$B$10)</f>
        <v>0</v>
      </c>
      <c r="CC44">
        <f>IF(Sheet1!I70=0,0,Sheet1!I70-$B$10)</f>
        <v>0</v>
      </c>
      <c r="CD44">
        <f>IF(Sheet1!G70=0,0,Sheet1!G70-$B$10)</f>
        <v>0</v>
      </c>
      <c r="CE44">
        <f>IF(Sheet1!H70=0,0,Sheet1!H70-$B$10)</f>
        <v>0</v>
      </c>
      <c r="CF44">
        <f>IF(Sheet1!I70=0,0,Sheet1!I70-$B$10)</f>
        <v>0</v>
      </c>
      <c r="CG44">
        <f>IF(Sheet1!J70=0,0,Sheet1!J70-$B$10)</f>
        <v>0</v>
      </c>
      <c r="CH44">
        <f>IF(Sheet1!K70=0,0,Sheet1!K70-$B$10)</f>
        <v>0</v>
      </c>
      <c r="CI44">
        <f>IF(Sheet1!L70=0,0,Sheet1!L70-$B$10)</f>
        <v>0</v>
      </c>
      <c r="CJ44">
        <f>IF(Sheet1!M70=0,0,Sheet1!M70-$B$10)</f>
        <v>0</v>
      </c>
      <c r="CK44">
        <f>IF(Sheet1!N70=0,0,Sheet1!N70-$B$10)</f>
        <v>0</v>
      </c>
      <c r="CL44">
        <f>IF(Sheet1!O70=0,0,Sheet1!O70-$B$10)</f>
        <v>0</v>
      </c>
      <c r="CM44">
        <f>IF(Sheet1!P70=0,0,Sheet1!P70-$B$10)</f>
        <v>0</v>
      </c>
      <c r="CN44">
        <f>IF(Sheet1!Q70=0,0,Sheet1!Q70-$B$10)</f>
        <v>0</v>
      </c>
      <c r="CO44">
        <f>IF(Sheet1!R70=0,0,Sheet1!R70-$B$10)</f>
        <v>0</v>
      </c>
      <c r="CP44">
        <f>IF(Sheet1!S70=0,0,Sheet1!S70-$B$10)</f>
        <v>0</v>
      </c>
      <c r="CQ44">
        <f>IF(Sheet1!T70=0,0,Sheet1!T70-$B$10)</f>
        <v>0</v>
      </c>
      <c r="CR44">
        <f>IF(Sheet1!U70=0,0,Sheet1!U70-$B$10)</f>
        <v>0</v>
      </c>
      <c r="CS44">
        <f>IF(Sheet1!V70=0,0,Sheet1!V70-$B$10)</f>
        <v>0</v>
      </c>
      <c r="CT44">
        <f>IF(Sheet1!W70=0,0,Sheet1!W70-$B$10)</f>
        <v>0</v>
      </c>
      <c r="CU44">
        <f>IF(Sheet1!X70=0,0,Sheet1!X70-$B$10)</f>
        <v>0</v>
      </c>
      <c r="CV44">
        <f>IF(Sheet1!Y70=0,0,Sheet1!Y70-$B$10)</f>
        <v>0</v>
      </c>
      <c r="CW44">
        <f>IF(Sheet1!Z70=0,0,Sheet1!Z70-$B$10)</f>
        <v>0</v>
      </c>
      <c r="CX44">
        <f>IF(Sheet1!B85=0,0,Sheet1!B85-$B$10)</f>
        <v>0</v>
      </c>
      <c r="CY44">
        <f>IF(Sheet1!C85=0,0,Sheet1!C85-$B$10)</f>
        <v>0</v>
      </c>
      <c r="CZ44">
        <f>IF(Sheet1!D85=0,0,Sheet1!D85-$B$10)</f>
        <v>0</v>
      </c>
      <c r="DA44">
        <f>IF(Sheet1!E85=0,0,Sheet1!E85-$B$10)</f>
        <v>0</v>
      </c>
      <c r="DB44">
        <f>IF(Sheet1!I85=0,0,Sheet1!I85-$B$10)</f>
        <v>0</v>
      </c>
      <c r="DC44">
        <f>IF(Sheet1!G85=0,0,Sheet1!G85-$B$10)</f>
        <v>0</v>
      </c>
      <c r="DD44">
        <f>IF(Sheet1!H85=0,0,Sheet1!H85-$B$10)</f>
        <v>0</v>
      </c>
      <c r="DE44">
        <f>IF(Sheet1!I85=0,0,Sheet1!I85-$B$10)</f>
        <v>0</v>
      </c>
      <c r="DF44">
        <f>IF(Sheet1!J85=0,0,Sheet1!J85-$B$10)</f>
        <v>0</v>
      </c>
      <c r="DG44">
        <f>IF(Sheet1!K85=0,0,Sheet1!K85-$B$10)</f>
        <v>0</v>
      </c>
      <c r="DH44">
        <f>IF(Sheet1!L85=0,0,Sheet1!L85-$B$10)</f>
        <v>0</v>
      </c>
      <c r="DI44">
        <f>IF(Sheet1!M85=0,0,Sheet1!M85-$B$10)</f>
        <v>0</v>
      </c>
      <c r="DJ44">
        <f>IF(Sheet1!N85=0,0,Sheet1!N85-$B$10)</f>
        <v>0</v>
      </c>
      <c r="DK44">
        <f>IF(Sheet1!O85=0,0,Sheet1!O85-$B$10)</f>
        <v>0</v>
      </c>
      <c r="DL44">
        <f>IF(Sheet1!P85=0,0,Sheet1!P85-$B$10)</f>
        <v>0</v>
      </c>
      <c r="DM44">
        <f>IF(Sheet1!Q85=0,0,Sheet1!Q85-$B$10)</f>
        <v>0</v>
      </c>
      <c r="DN44">
        <f>IF(Sheet1!R85=0,0,Sheet1!R85-$B$10)</f>
        <v>0</v>
      </c>
      <c r="DO44">
        <f>IF(Sheet1!S85=0,0,Sheet1!S85-$B$10)</f>
        <v>0</v>
      </c>
      <c r="DP44">
        <f>IF(Sheet1!T85=0,0,Sheet1!T85-$B$10)</f>
        <v>0</v>
      </c>
      <c r="DQ44">
        <f>IF(Sheet1!U85=0,0,Sheet1!U85-$B$10)</f>
        <v>0</v>
      </c>
      <c r="DR44">
        <f>IF(Sheet1!V85=0,0,Sheet1!V85-$B$10)</f>
        <v>0</v>
      </c>
      <c r="DS44">
        <f>IF(Sheet1!W85=0,0,Sheet1!W85-$B$10)</f>
        <v>0</v>
      </c>
      <c r="DT44">
        <f>IF(Sheet1!X85=0,0,Sheet1!X85-$B$10)</f>
        <v>0</v>
      </c>
      <c r="DU44">
        <f>IF(Sheet1!Y85=0,0,Sheet1!Y85-$B$10)</f>
        <v>0</v>
      </c>
      <c r="DV44">
        <f>IF(Sheet1!Z85=0,0,Sheet1!Z85-$B$10)</f>
        <v>0</v>
      </c>
      <c r="DW44">
        <f>IF(Sheet1!B100=0,0,Sheet1!B100-$B$10)</f>
        <v>0</v>
      </c>
      <c r="DX44">
        <f>IF(Sheet1!C100=0,0,Sheet1!C100-$B$10)</f>
        <v>0</v>
      </c>
      <c r="DY44">
        <f>IF(Sheet1!D100=0,0,Sheet1!D100-$B$10)</f>
        <v>0</v>
      </c>
      <c r="DZ44">
        <f>IF(Sheet1!E100=0,0,Sheet1!E100-$B$10)</f>
        <v>0</v>
      </c>
      <c r="EA44">
        <f>IF(Sheet1!F100=0,0,Sheet1!F100-$B$10)</f>
        <v>0</v>
      </c>
      <c r="EB44">
        <f>IF(Sheet1!G100=0,0,Sheet1!G100-$B$10)</f>
        <v>0</v>
      </c>
      <c r="EC44">
        <f>IF(Sheet1!H100=0,0,Sheet1!H100-$B$10)</f>
        <v>0</v>
      </c>
      <c r="ED44">
        <f>IF(Sheet1!I100=0,0,Sheet1!I100-$B$10)</f>
        <v>0</v>
      </c>
      <c r="EE44">
        <f>IF(Sheet1!J100=0,0,Sheet1!J100-$B$10)</f>
        <v>0</v>
      </c>
      <c r="EF44">
        <f>IF(Sheet1!K100=0,0,Sheet1!K100-$B$10)</f>
        <v>0</v>
      </c>
      <c r="EG44">
        <f>IF(Sheet1!L100=0,0,Sheet1!L100-$B$10)</f>
        <v>0</v>
      </c>
      <c r="EH44">
        <f>IF(Sheet1!M100=0,0,Sheet1!M100-$B$10)</f>
        <v>0</v>
      </c>
      <c r="EI44">
        <f>IF(Sheet1!N100=0,0,Sheet1!N100-$B$10)</f>
        <v>0</v>
      </c>
      <c r="EJ44">
        <f>IF(Sheet1!O100=0,0,Sheet1!O100-$B$10)</f>
        <v>0</v>
      </c>
      <c r="EK44">
        <f>IF(Sheet1!P100=0,0,Sheet1!P100-$B$10)</f>
        <v>0</v>
      </c>
      <c r="EL44">
        <f>IF(Sheet1!Q100=0,0,Sheet1!Q100-$B$10)</f>
        <v>0</v>
      </c>
      <c r="EM44">
        <f>IF(Sheet1!R100=0,0,Sheet1!R100-$B$10)</f>
        <v>0</v>
      </c>
      <c r="EN44">
        <f>IF(Sheet1!S100=0,0,Sheet1!S100-$B$10)</f>
        <v>0</v>
      </c>
      <c r="EO44">
        <f>IF(Sheet1!T100=0,0,Sheet1!T100-$B$10)</f>
        <v>0</v>
      </c>
      <c r="EP44">
        <f>IF(Sheet1!U100=0,0,Sheet1!U100-$B$10)</f>
        <v>0</v>
      </c>
      <c r="EQ44">
        <f>IF(Sheet1!V100=0,0,Sheet1!V100-$B$10)</f>
        <v>0</v>
      </c>
      <c r="ER44">
        <f>IF(Sheet1!W100=0,0,Sheet1!W100-$B$10)</f>
        <v>0</v>
      </c>
      <c r="ES44">
        <f>IF(Sheet1!X100=0,0,Sheet1!X100-$B$10)</f>
        <v>0</v>
      </c>
      <c r="ET44">
        <f>IF(Sheet1!Y100=0,0,Sheet1!Y100-$B$10)</f>
        <v>0</v>
      </c>
      <c r="EU44">
        <f>IF(Sheet1!Z100=0,0,Sheet1!Z100-$B$10)</f>
        <v>0</v>
      </c>
    </row>
    <row r="45" spans="2:151" ht="13.5">
      <c r="B45">
        <f>IF(Sheet1!B26=0,0,Sheet1!B26-$B$10)</f>
        <v>0</v>
      </c>
      <c r="C45">
        <f>IF(Sheet1!C26=0,0,Sheet1!C26-$B$10)</f>
        <v>0</v>
      </c>
      <c r="D45">
        <f>IF(Sheet1!D26=0,0,Sheet1!D26-$B$10)</f>
        <v>0</v>
      </c>
      <c r="E45">
        <f>IF(Sheet1!E26=0,0,Sheet1!E26-$B$10)</f>
        <v>0</v>
      </c>
      <c r="F45">
        <f>IF(Sheet1!F26=0,0,Sheet1!F26-$B$10)</f>
        <v>0</v>
      </c>
      <c r="G45">
        <f>IF(Sheet1!G26=0,0,Sheet1!G26-$B$10)</f>
        <v>0</v>
      </c>
      <c r="H45">
        <f>IF(Sheet1!H26=0,0,Sheet1!H26-$B$10)</f>
        <v>0</v>
      </c>
      <c r="I45">
        <f>IF(Sheet1!I26=0,0,Sheet1!I26-$B$10)</f>
        <v>0</v>
      </c>
      <c r="J45">
        <f>IF(Sheet1!J26=0,0,Sheet1!J26-$B$10)</f>
        <v>0</v>
      </c>
      <c r="K45">
        <f>IF(Sheet1!K26=0,0,Sheet1!K26-$B$10)</f>
        <v>0</v>
      </c>
      <c r="L45">
        <f>IF(Sheet1!L26=0,0,Sheet1!L26-$B$10)</f>
        <v>0</v>
      </c>
      <c r="M45">
        <f>IF(Sheet1!M26=0,0,Sheet1!M26-$B$10)</f>
        <v>0</v>
      </c>
      <c r="N45">
        <f>IF(Sheet1!N26=0,0,Sheet1!N26-$B$10)</f>
        <v>0</v>
      </c>
      <c r="O45">
        <f>IF(Sheet1!O26=0,0,Sheet1!O26-$B$10)</f>
        <v>0</v>
      </c>
      <c r="P45">
        <f>IF(Sheet1!P26=0,0,Sheet1!P26-$B$10)</f>
        <v>0</v>
      </c>
      <c r="Q45">
        <f>IF(Sheet1!Q26=0,0,Sheet1!Q26-$B$10)</f>
        <v>0</v>
      </c>
      <c r="R45">
        <f>IF(Sheet1!R26=0,0,Sheet1!R26-$B$10)</f>
        <v>0</v>
      </c>
      <c r="S45">
        <f>IF(Sheet1!S26=0,0,Sheet1!S26-$B$10)</f>
        <v>0</v>
      </c>
      <c r="T45">
        <f>IF(Sheet1!T26=0,0,Sheet1!T26-$B$10)</f>
        <v>0</v>
      </c>
      <c r="U45">
        <f>IF(Sheet1!U26=0,0,Sheet1!U26-$B$10)</f>
        <v>0</v>
      </c>
      <c r="V45">
        <f>IF(Sheet1!V26=0,0,Sheet1!V26-$B$10)</f>
        <v>0</v>
      </c>
      <c r="W45">
        <f>IF(Sheet1!W26=0,0,Sheet1!W26-$B$10)</f>
        <v>0</v>
      </c>
      <c r="X45">
        <f>IF(Sheet1!X26=0,0,Sheet1!X26-$B$10)</f>
        <v>0</v>
      </c>
      <c r="Y45">
        <f>IF(Sheet1!Y26=0,0,Sheet1!Y26-$B$10)</f>
        <v>0</v>
      </c>
      <c r="Z45">
        <f>IF(Sheet1!Z26=0,0,Sheet1!Z26-$B$10)</f>
        <v>0</v>
      </c>
      <c r="AA45">
        <f>IF(Sheet1!B41=0,0,Sheet1!B41-$B$10)</f>
        <v>0</v>
      </c>
      <c r="AB45">
        <f>IF(Sheet1!C41=0,0,Sheet1!C41-$B$10)</f>
        <v>0</v>
      </c>
      <c r="AC45">
        <f>IF(Sheet1!D41=0,0,Sheet1!D41-$B$10)</f>
        <v>0</v>
      </c>
      <c r="AD45">
        <f>IF(Sheet1!E41=0,0,Sheet1!E41-$B$10)</f>
        <v>0</v>
      </c>
      <c r="AE45">
        <f>IF(Sheet1!F41=0,0,Sheet1!F41-$B$10)</f>
        <v>0</v>
      </c>
      <c r="AF45">
        <f>IF(Sheet1!G41=0,0,Sheet1!G41-$B$10)</f>
        <v>0</v>
      </c>
      <c r="AG45">
        <f>IF(Sheet1!H41=0,0,Sheet1!H41-$B$10)</f>
        <v>0</v>
      </c>
      <c r="AH45">
        <f>IF(Sheet1!I41=0,0,Sheet1!I41-$B$10)</f>
        <v>0</v>
      </c>
      <c r="AI45">
        <f>IF(Sheet1!J41=0,0,Sheet1!J41-$B$10)</f>
        <v>0</v>
      </c>
      <c r="AJ45">
        <f>IF(Sheet1!K41=0,0,Sheet1!K41-$B$10)</f>
        <v>0</v>
      </c>
      <c r="AK45">
        <f>IF(Sheet1!L41=0,0,Sheet1!L41-$B$10)</f>
        <v>0</v>
      </c>
      <c r="AL45">
        <f>IF(Sheet1!M41=0,0,Sheet1!M41-$B$10)</f>
        <v>0</v>
      </c>
      <c r="AM45">
        <f>IF(Sheet1!N41=0,0,Sheet1!N41-$B$10)</f>
        <v>0</v>
      </c>
      <c r="AN45">
        <f>IF(Sheet1!O41=0,0,Sheet1!O41-$B$10)</f>
        <v>0</v>
      </c>
      <c r="AO45">
        <f>IF(Sheet1!P41=0,0,Sheet1!P41-$B$10)</f>
        <v>0</v>
      </c>
      <c r="AP45">
        <f>IF(Sheet1!Q41=0,0,Sheet1!Q41-$B$10)</f>
        <v>0</v>
      </c>
      <c r="AQ45">
        <f>IF(Sheet1!R41=0,0,Sheet1!R41-$B$10)</f>
        <v>0</v>
      </c>
      <c r="AR45">
        <f>IF(Sheet1!S41=0,0,Sheet1!S41-$B$10)</f>
        <v>0</v>
      </c>
      <c r="AS45">
        <f>IF(Sheet1!T41=0,0,Sheet1!T41-$B$10)</f>
        <v>0</v>
      </c>
      <c r="AT45">
        <f>IF(Sheet1!U41=0,0,Sheet1!U41-$B$10)</f>
        <v>0</v>
      </c>
      <c r="AU45">
        <f>IF(Sheet1!V41=0,0,Sheet1!V41-$B$10)</f>
        <v>0</v>
      </c>
      <c r="AV45">
        <f>IF(Sheet1!W41=0,0,Sheet1!W41-$B$10)</f>
        <v>0</v>
      </c>
      <c r="AW45">
        <f>IF(Sheet1!X41=0,0,Sheet1!X41-$B$10)</f>
        <v>0</v>
      </c>
      <c r="AX45">
        <f>IF(Sheet1!Y41=0,0,Sheet1!Y41-$B$10)</f>
        <v>0</v>
      </c>
      <c r="AY45">
        <f>IF(Sheet1!Z41=0,0,Sheet1!Z41-$B$10)</f>
        <v>0</v>
      </c>
      <c r="AZ45">
        <f>IF(Sheet1!B56=0,0,Sheet1!B56-$B$10)</f>
        <v>0</v>
      </c>
      <c r="BA45">
        <f>IF(Sheet1!C56=0,0,Sheet1!C56-$B$10)</f>
        <v>0</v>
      </c>
      <c r="BB45">
        <f>IF(Sheet1!D56=0,0,Sheet1!D56-$B$10)</f>
        <v>0</v>
      </c>
      <c r="BC45">
        <f>IF(Sheet1!E56=0,0,Sheet1!E56-$B$10)</f>
        <v>0</v>
      </c>
      <c r="BD45">
        <f>IF(Sheet1!I56=0,0,Sheet1!I56-$B$10)</f>
        <v>0</v>
      </c>
      <c r="BE45">
        <f>IF(Sheet1!G56=0,0,Sheet1!G56-$B$10)</f>
        <v>0</v>
      </c>
      <c r="BF45">
        <f>IF(Sheet1!H56=0,0,Sheet1!H56-$B$10)</f>
        <v>0</v>
      </c>
      <c r="BG45">
        <f>IF(Sheet1!I56=0,0,Sheet1!I56-$B$10)</f>
        <v>0</v>
      </c>
      <c r="BH45">
        <f>IF(Sheet1!J56=0,0,Sheet1!J56-$B$10)</f>
        <v>0</v>
      </c>
      <c r="BI45">
        <f>IF(Sheet1!K56=0,0,Sheet1!K56-$B$10)</f>
        <v>0</v>
      </c>
      <c r="BJ45">
        <f>IF(Sheet1!L56=0,0,Sheet1!L56-$B$10)</f>
        <v>0</v>
      </c>
      <c r="BK45">
        <f>IF(Sheet1!M56=0,0,Sheet1!M56-$B$10)</f>
        <v>0</v>
      </c>
      <c r="BL45">
        <f>IF(Sheet1!N56=0,0,Sheet1!N56-$B$10)</f>
        <v>0</v>
      </c>
      <c r="BM45">
        <f>IF(Sheet1!O56=0,0,Sheet1!O56-$B$10)</f>
        <v>0</v>
      </c>
      <c r="BN45">
        <f>IF(Sheet1!P56=0,0,Sheet1!P56-$B$10)</f>
        <v>0</v>
      </c>
      <c r="BO45">
        <f>IF(Sheet1!Q56=0,0,Sheet1!Q56-$B$10)</f>
        <v>0</v>
      </c>
      <c r="BP45">
        <f>IF(Sheet1!R56=0,0,Sheet1!R56-$B$10)</f>
        <v>0</v>
      </c>
      <c r="BQ45">
        <f>IF(Sheet1!S56=0,0,Sheet1!S56-$B$10)</f>
        <v>0</v>
      </c>
      <c r="BR45">
        <f>IF(Sheet1!T56=0,0,Sheet1!T56-$B$10)</f>
        <v>0</v>
      </c>
      <c r="BS45">
        <f>IF(Sheet1!U56=0,0,Sheet1!U56-$B$10)</f>
        <v>0</v>
      </c>
      <c r="BT45">
        <f>IF(Sheet1!V56=0,0,Sheet1!V56-$B$10)</f>
        <v>0</v>
      </c>
      <c r="BU45">
        <f>IF(Sheet1!W56=0,0,Sheet1!W56-$B$10)</f>
        <v>0</v>
      </c>
      <c r="BV45">
        <f>IF(Sheet1!X56=0,0,Sheet1!X56-$B$10)</f>
        <v>0</v>
      </c>
      <c r="BW45">
        <f>IF(Sheet1!Y56=0,0,Sheet1!Y56-$B$10)</f>
        <v>0</v>
      </c>
      <c r="BX45">
        <f>IF(Sheet1!Z56=0,0,Sheet1!Z56-$B$10)</f>
        <v>0</v>
      </c>
      <c r="BY45">
        <f>IF(Sheet1!B71=0,0,Sheet1!B71-$B$10)</f>
        <v>0</v>
      </c>
      <c r="BZ45">
        <f>IF(Sheet1!C71=0,0,Sheet1!C71-$B$10)</f>
        <v>0</v>
      </c>
      <c r="CA45">
        <f>IF(Sheet1!D71=0,0,Sheet1!D71-$B$10)</f>
        <v>0</v>
      </c>
      <c r="CB45">
        <f>IF(Sheet1!E71=0,0,Sheet1!E71-$B$10)</f>
        <v>0</v>
      </c>
      <c r="CC45">
        <f>IF(Sheet1!I71=0,0,Sheet1!I71-$B$10)</f>
        <v>0</v>
      </c>
      <c r="CD45">
        <f>IF(Sheet1!G71=0,0,Sheet1!G71-$B$10)</f>
        <v>0</v>
      </c>
      <c r="CE45">
        <f>IF(Sheet1!H71=0,0,Sheet1!H71-$B$10)</f>
        <v>0</v>
      </c>
      <c r="CF45">
        <f>IF(Sheet1!I71=0,0,Sheet1!I71-$B$10)</f>
        <v>0</v>
      </c>
      <c r="CG45">
        <f>IF(Sheet1!J71=0,0,Sheet1!J71-$B$10)</f>
        <v>0</v>
      </c>
      <c r="CH45">
        <f>IF(Sheet1!K71=0,0,Sheet1!K71-$B$10)</f>
        <v>0</v>
      </c>
      <c r="CI45">
        <f>IF(Sheet1!L71=0,0,Sheet1!L71-$B$10)</f>
        <v>0</v>
      </c>
      <c r="CJ45">
        <f>IF(Sheet1!M71=0,0,Sheet1!M71-$B$10)</f>
        <v>0</v>
      </c>
      <c r="CK45">
        <f>IF(Sheet1!N71=0,0,Sheet1!N71-$B$10)</f>
        <v>0</v>
      </c>
      <c r="CL45">
        <f>IF(Sheet1!O71=0,0,Sheet1!O71-$B$10)</f>
        <v>0</v>
      </c>
      <c r="CM45">
        <f>IF(Sheet1!P71=0,0,Sheet1!P71-$B$10)</f>
        <v>0</v>
      </c>
      <c r="CN45">
        <f>IF(Sheet1!Q71=0,0,Sheet1!Q71-$B$10)</f>
        <v>0</v>
      </c>
      <c r="CO45">
        <f>IF(Sheet1!R71=0,0,Sheet1!R71-$B$10)</f>
        <v>0</v>
      </c>
      <c r="CP45">
        <f>IF(Sheet1!S71=0,0,Sheet1!S71-$B$10)</f>
        <v>0</v>
      </c>
      <c r="CQ45">
        <f>IF(Sheet1!T71=0,0,Sheet1!T71-$B$10)</f>
        <v>0</v>
      </c>
      <c r="CR45">
        <f>IF(Sheet1!U71=0,0,Sheet1!U71-$B$10)</f>
        <v>0</v>
      </c>
      <c r="CS45">
        <f>IF(Sheet1!V71=0,0,Sheet1!V71-$B$10)</f>
        <v>0</v>
      </c>
      <c r="CT45">
        <f>IF(Sheet1!W71=0,0,Sheet1!W71-$B$10)</f>
        <v>0</v>
      </c>
      <c r="CU45">
        <f>IF(Sheet1!X71=0,0,Sheet1!X71-$B$10)</f>
        <v>0</v>
      </c>
      <c r="CV45">
        <f>IF(Sheet1!Y71=0,0,Sheet1!Y71-$B$10)</f>
        <v>0</v>
      </c>
      <c r="CW45">
        <f>IF(Sheet1!Z71=0,0,Sheet1!Z71-$B$10)</f>
        <v>0</v>
      </c>
      <c r="CX45">
        <f>IF(Sheet1!B86=0,0,Sheet1!B86-$B$10)</f>
        <v>0</v>
      </c>
      <c r="CY45">
        <f>IF(Sheet1!C86=0,0,Sheet1!C86-$B$10)</f>
        <v>0</v>
      </c>
      <c r="CZ45">
        <f>IF(Sheet1!D86=0,0,Sheet1!D86-$B$10)</f>
        <v>0</v>
      </c>
      <c r="DA45">
        <f>IF(Sheet1!E86=0,0,Sheet1!E86-$B$10)</f>
        <v>0</v>
      </c>
      <c r="DB45">
        <f>IF(Sheet1!I86=0,0,Sheet1!I86-$B$10)</f>
        <v>0</v>
      </c>
      <c r="DC45">
        <f>IF(Sheet1!G86=0,0,Sheet1!G86-$B$10)</f>
        <v>0</v>
      </c>
      <c r="DD45">
        <f>IF(Sheet1!H86=0,0,Sheet1!H86-$B$10)</f>
        <v>0</v>
      </c>
      <c r="DE45">
        <f>IF(Sheet1!I86=0,0,Sheet1!I86-$B$10)</f>
        <v>0</v>
      </c>
      <c r="DF45">
        <f>IF(Sheet1!J86=0,0,Sheet1!J86-$B$10)</f>
        <v>0</v>
      </c>
      <c r="DG45">
        <f>IF(Sheet1!K86=0,0,Sheet1!K86-$B$10)</f>
        <v>0</v>
      </c>
      <c r="DH45">
        <f>IF(Sheet1!L86=0,0,Sheet1!L86-$B$10)</f>
        <v>0</v>
      </c>
      <c r="DI45">
        <f>IF(Sheet1!M86=0,0,Sheet1!M86-$B$10)</f>
        <v>0</v>
      </c>
      <c r="DJ45">
        <f>IF(Sheet1!N86=0,0,Sheet1!N86-$B$10)</f>
        <v>0</v>
      </c>
      <c r="DK45">
        <f>IF(Sheet1!O86=0,0,Sheet1!O86-$B$10)</f>
        <v>0</v>
      </c>
      <c r="DL45">
        <f>IF(Sheet1!P86=0,0,Sheet1!P86-$B$10)</f>
        <v>0</v>
      </c>
      <c r="DM45">
        <f>IF(Sheet1!Q86=0,0,Sheet1!Q86-$B$10)</f>
        <v>0</v>
      </c>
      <c r="DN45">
        <f>IF(Sheet1!R86=0,0,Sheet1!R86-$B$10)</f>
        <v>0</v>
      </c>
      <c r="DO45">
        <f>IF(Sheet1!S86=0,0,Sheet1!S86-$B$10)</f>
        <v>0</v>
      </c>
      <c r="DP45">
        <f>IF(Sheet1!T86=0,0,Sheet1!T86-$B$10)</f>
        <v>0</v>
      </c>
      <c r="DQ45">
        <f>IF(Sheet1!U86=0,0,Sheet1!U86-$B$10)</f>
        <v>0</v>
      </c>
      <c r="DR45">
        <f>IF(Sheet1!V86=0,0,Sheet1!V86-$B$10)</f>
        <v>0</v>
      </c>
      <c r="DS45">
        <f>IF(Sheet1!W86=0,0,Sheet1!W86-$B$10)</f>
        <v>0</v>
      </c>
      <c r="DT45">
        <f>IF(Sheet1!X86=0,0,Sheet1!X86-$B$10)</f>
        <v>0</v>
      </c>
      <c r="DU45">
        <f>IF(Sheet1!Y86=0,0,Sheet1!Y86-$B$10)</f>
        <v>0</v>
      </c>
      <c r="DV45">
        <f>IF(Sheet1!Z86=0,0,Sheet1!Z86-$B$10)</f>
        <v>0</v>
      </c>
      <c r="DW45">
        <f>IF(Sheet1!B101=0,0,Sheet1!B101-$B$10)</f>
        <v>0</v>
      </c>
      <c r="DX45">
        <f>IF(Sheet1!C101=0,0,Sheet1!C101-$B$10)</f>
        <v>0</v>
      </c>
      <c r="DY45">
        <f>IF(Sheet1!D101=0,0,Sheet1!D101-$B$10)</f>
        <v>0</v>
      </c>
      <c r="DZ45">
        <f>IF(Sheet1!E101=0,0,Sheet1!E101-$B$10)</f>
        <v>0</v>
      </c>
      <c r="EA45">
        <f>IF(Sheet1!F101=0,0,Sheet1!F101-$B$10)</f>
        <v>0</v>
      </c>
      <c r="EB45">
        <f>IF(Sheet1!G101=0,0,Sheet1!G101-$B$10)</f>
        <v>0</v>
      </c>
      <c r="EC45">
        <f>IF(Sheet1!H101=0,0,Sheet1!H101-$B$10)</f>
        <v>0</v>
      </c>
      <c r="ED45">
        <f>IF(Sheet1!I101=0,0,Sheet1!I101-$B$10)</f>
        <v>0</v>
      </c>
      <c r="EE45">
        <f>IF(Sheet1!J101=0,0,Sheet1!J101-$B$10)</f>
        <v>0</v>
      </c>
      <c r="EF45">
        <f>IF(Sheet1!K101=0,0,Sheet1!K101-$B$10)</f>
        <v>0</v>
      </c>
      <c r="EG45">
        <f>IF(Sheet1!L101=0,0,Sheet1!L101-$B$10)</f>
        <v>0</v>
      </c>
      <c r="EH45">
        <f>IF(Sheet1!M101=0,0,Sheet1!M101-$B$10)</f>
        <v>0</v>
      </c>
      <c r="EI45">
        <f>IF(Sheet1!N101=0,0,Sheet1!N101-$B$10)</f>
        <v>0</v>
      </c>
      <c r="EJ45">
        <f>IF(Sheet1!O101=0,0,Sheet1!O101-$B$10)</f>
        <v>0</v>
      </c>
      <c r="EK45">
        <f>IF(Sheet1!P101=0,0,Sheet1!P101-$B$10)</f>
        <v>0</v>
      </c>
      <c r="EL45">
        <f>IF(Sheet1!Q101=0,0,Sheet1!Q101-$B$10)</f>
        <v>0</v>
      </c>
      <c r="EM45">
        <f>IF(Sheet1!R101=0,0,Sheet1!R101-$B$10)</f>
        <v>0</v>
      </c>
      <c r="EN45">
        <f>IF(Sheet1!S101=0,0,Sheet1!S101-$B$10)</f>
        <v>0</v>
      </c>
      <c r="EO45">
        <f>IF(Sheet1!T101=0,0,Sheet1!T101-$B$10)</f>
        <v>0</v>
      </c>
      <c r="EP45">
        <f>IF(Sheet1!U101=0,0,Sheet1!U101-$B$10)</f>
        <v>0</v>
      </c>
      <c r="EQ45">
        <f>IF(Sheet1!V101=0,0,Sheet1!V101-$B$10)</f>
        <v>0</v>
      </c>
      <c r="ER45">
        <f>IF(Sheet1!W101=0,0,Sheet1!W101-$B$10)</f>
        <v>0</v>
      </c>
      <c r="ES45">
        <f>IF(Sheet1!X101=0,0,Sheet1!X101-$B$10)</f>
        <v>0</v>
      </c>
      <c r="ET45">
        <f>IF(Sheet1!Y101=0,0,Sheet1!Y101-$B$10)</f>
        <v>0</v>
      </c>
      <c r="EU45">
        <f>IF(Sheet1!Z101=0,0,Sheet1!Z101-$B$10)</f>
        <v>0</v>
      </c>
    </row>
    <row r="46" spans="2:151" ht="13.5">
      <c r="B46">
        <f>IF(Sheet1!B27=0,0,Sheet1!B27-$B$10)</f>
        <v>0</v>
      </c>
      <c r="C46">
        <f>IF(Sheet1!C27=0,0,Sheet1!C27-$B$10)</f>
        <v>0</v>
      </c>
      <c r="D46">
        <f>IF(Sheet1!D27=0,0,Sheet1!D27-$B$10)</f>
        <v>0</v>
      </c>
      <c r="E46">
        <f>IF(Sheet1!E27=0,0,Sheet1!E27-$B$10)</f>
        <v>0</v>
      </c>
      <c r="F46">
        <f>IF(Sheet1!F27=0,0,Sheet1!F27-$B$10)</f>
        <v>0</v>
      </c>
      <c r="G46">
        <f>IF(Sheet1!G27=0,0,Sheet1!G27-$B$10)</f>
        <v>0</v>
      </c>
      <c r="H46">
        <f>IF(Sheet1!H27=0,0,Sheet1!H27-$B$10)</f>
        <v>0</v>
      </c>
      <c r="I46">
        <f>IF(Sheet1!I27=0,0,Sheet1!I27-$B$10)</f>
        <v>0</v>
      </c>
      <c r="J46">
        <f>IF(Sheet1!J27=0,0,Sheet1!J27-$B$10)</f>
        <v>0</v>
      </c>
      <c r="K46">
        <f>IF(Sheet1!K27=0,0,Sheet1!K27-$B$10)</f>
        <v>0</v>
      </c>
      <c r="L46">
        <f>IF(Sheet1!L27=0,0,Sheet1!L27-$B$10)</f>
        <v>0</v>
      </c>
      <c r="M46">
        <f>IF(Sheet1!M27=0,0,Sheet1!M27-$B$10)</f>
        <v>0</v>
      </c>
      <c r="N46">
        <f>IF(Sheet1!N27=0,0,Sheet1!N27-$B$10)</f>
        <v>0</v>
      </c>
      <c r="O46">
        <f>IF(Sheet1!O27=0,0,Sheet1!O27-$B$10)</f>
        <v>0</v>
      </c>
      <c r="P46">
        <f>IF(Sheet1!P27=0,0,Sheet1!P27-$B$10)</f>
        <v>0</v>
      </c>
      <c r="Q46">
        <f>IF(Sheet1!Q27=0,0,Sheet1!Q27-$B$10)</f>
        <v>0</v>
      </c>
      <c r="R46">
        <f>IF(Sheet1!R27=0,0,Sheet1!R27-$B$10)</f>
        <v>0</v>
      </c>
      <c r="S46">
        <f>IF(Sheet1!S27=0,0,Sheet1!S27-$B$10)</f>
        <v>0</v>
      </c>
      <c r="T46">
        <f>IF(Sheet1!T27=0,0,Sheet1!T27-$B$10)</f>
        <v>0</v>
      </c>
      <c r="U46">
        <f>IF(Sheet1!U27=0,0,Sheet1!U27-$B$10)</f>
        <v>0</v>
      </c>
      <c r="V46">
        <f>IF(Sheet1!V27=0,0,Sheet1!V27-$B$10)</f>
        <v>0</v>
      </c>
      <c r="W46">
        <f>IF(Sheet1!W27=0,0,Sheet1!W27-$B$10)</f>
        <v>0</v>
      </c>
      <c r="X46">
        <f>IF(Sheet1!X27=0,0,Sheet1!X27-$B$10)</f>
        <v>0</v>
      </c>
      <c r="Y46">
        <f>IF(Sheet1!Y27=0,0,Sheet1!Y27-$B$10)</f>
        <v>0</v>
      </c>
      <c r="Z46">
        <f>IF(Sheet1!Z27=0,0,Sheet1!Z27-$B$10)</f>
        <v>0</v>
      </c>
      <c r="AA46">
        <f>IF(Sheet1!B42=0,0,Sheet1!B42-$B$10)</f>
        <v>0</v>
      </c>
      <c r="AB46">
        <f>IF(Sheet1!C42=0,0,Sheet1!C42-$B$10)</f>
        <v>0</v>
      </c>
      <c r="AC46">
        <f>IF(Sheet1!D42=0,0,Sheet1!D42-$B$10)</f>
        <v>0</v>
      </c>
      <c r="AD46">
        <f>IF(Sheet1!E42=0,0,Sheet1!E42-$B$10)</f>
        <v>0</v>
      </c>
      <c r="AE46">
        <f>IF(Sheet1!F42=0,0,Sheet1!F42-$B$10)</f>
        <v>0</v>
      </c>
      <c r="AF46">
        <f>IF(Sheet1!G42=0,0,Sheet1!G42-$B$10)</f>
        <v>0</v>
      </c>
      <c r="AG46">
        <f>IF(Sheet1!H42=0,0,Sheet1!H42-$B$10)</f>
        <v>0</v>
      </c>
      <c r="AH46">
        <f>IF(Sheet1!I42=0,0,Sheet1!I42-$B$10)</f>
        <v>0</v>
      </c>
      <c r="AI46">
        <f>IF(Sheet1!J42=0,0,Sheet1!J42-$B$10)</f>
        <v>0</v>
      </c>
      <c r="AJ46">
        <f>IF(Sheet1!K42=0,0,Sheet1!K42-$B$10)</f>
        <v>0</v>
      </c>
      <c r="AK46">
        <f>IF(Sheet1!L42=0,0,Sheet1!L42-$B$10)</f>
        <v>0</v>
      </c>
      <c r="AL46">
        <f>IF(Sheet1!M42=0,0,Sheet1!M42-$B$10)</f>
        <v>0</v>
      </c>
      <c r="AM46">
        <f>IF(Sheet1!N42=0,0,Sheet1!N42-$B$10)</f>
        <v>0</v>
      </c>
      <c r="AN46">
        <f>IF(Sheet1!O42=0,0,Sheet1!O42-$B$10)</f>
        <v>0</v>
      </c>
      <c r="AO46">
        <f>IF(Sheet1!P42=0,0,Sheet1!P42-$B$10)</f>
        <v>0</v>
      </c>
      <c r="AP46">
        <f>IF(Sheet1!Q42=0,0,Sheet1!Q42-$B$10)</f>
        <v>0</v>
      </c>
      <c r="AQ46">
        <f>IF(Sheet1!R42=0,0,Sheet1!R42-$B$10)</f>
        <v>0</v>
      </c>
      <c r="AR46">
        <f>IF(Sheet1!S42=0,0,Sheet1!S42-$B$10)</f>
        <v>0</v>
      </c>
      <c r="AS46">
        <f>IF(Sheet1!T42=0,0,Sheet1!T42-$B$10)</f>
        <v>0</v>
      </c>
      <c r="AT46">
        <f>IF(Sheet1!U42=0,0,Sheet1!U42-$B$10)</f>
        <v>0</v>
      </c>
      <c r="AU46">
        <f>IF(Sheet1!V42=0,0,Sheet1!V42-$B$10)</f>
        <v>0</v>
      </c>
      <c r="AV46">
        <f>IF(Sheet1!W42=0,0,Sheet1!W42-$B$10)</f>
        <v>0</v>
      </c>
      <c r="AW46">
        <f>IF(Sheet1!X42=0,0,Sheet1!X42-$B$10)</f>
        <v>0</v>
      </c>
      <c r="AX46">
        <f>IF(Sheet1!Y42=0,0,Sheet1!Y42-$B$10)</f>
        <v>0</v>
      </c>
      <c r="AY46">
        <f>IF(Sheet1!Z42=0,0,Sheet1!Z42-$B$10)</f>
        <v>0</v>
      </c>
      <c r="AZ46">
        <f>IF(Sheet1!B57=0,0,Sheet1!B57-$B$10)</f>
        <v>0</v>
      </c>
      <c r="BA46">
        <f>IF(Sheet1!C57=0,0,Sheet1!C57-$B$10)</f>
        <v>0</v>
      </c>
      <c r="BB46">
        <f>IF(Sheet1!D57=0,0,Sheet1!D57-$B$10)</f>
        <v>0</v>
      </c>
      <c r="BC46">
        <f>IF(Sheet1!E57=0,0,Sheet1!E57-$B$10)</f>
        <v>0</v>
      </c>
      <c r="BD46">
        <f>IF(Sheet1!I57=0,0,Sheet1!I57-$B$10)</f>
        <v>0</v>
      </c>
      <c r="BE46">
        <f>IF(Sheet1!G57=0,0,Sheet1!G57-$B$10)</f>
        <v>0</v>
      </c>
      <c r="BF46">
        <f>IF(Sheet1!H57=0,0,Sheet1!H57-$B$10)</f>
        <v>0</v>
      </c>
      <c r="BG46">
        <f>IF(Sheet1!I57=0,0,Sheet1!I57-$B$10)</f>
        <v>0</v>
      </c>
      <c r="BH46">
        <f>IF(Sheet1!J57=0,0,Sheet1!J57-$B$10)</f>
        <v>0</v>
      </c>
      <c r="BI46">
        <f>IF(Sheet1!K57=0,0,Sheet1!K57-$B$10)</f>
        <v>0</v>
      </c>
      <c r="BJ46">
        <f>IF(Sheet1!L57=0,0,Sheet1!L57-$B$10)</f>
        <v>0</v>
      </c>
      <c r="BK46">
        <f>IF(Sheet1!M57=0,0,Sheet1!M57-$B$10)</f>
        <v>0</v>
      </c>
      <c r="BL46">
        <f>IF(Sheet1!N57=0,0,Sheet1!N57-$B$10)</f>
        <v>0</v>
      </c>
      <c r="BM46">
        <f>IF(Sheet1!O57=0,0,Sheet1!O57-$B$10)</f>
        <v>0</v>
      </c>
      <c r="BN46">
        <f>IF(Sheet1!P57=0,0,Sheet1!P57-$B$10)</f>
        <v>0</v>
      </c>
      <c r="BO46">
        <f>IF(Sheet1!Q57=0,0,Sheet1!Q57-$B$10)</f>
        <v>0</v>
      </c>
      <c r="BP46">
        <f>IF(Sheet1!R57=0,0,Sheet1!R57-$B$10)</f>
        <v>0</v>
      </c>
      <c r="BQ46">
        <f>IF(Sheet1!S57=0,0,Sheet1!S57-$B$10)</f>
        <v>0</v>
      </c>
      <c r="BR46">
        <f>IF(Sheet1!T57=0,0,Sheet1!T57-$B$10)</f>
        <v>0</v>
      </c>
      <c r="BS46">
        <f>IF(Sheet1!U57=0,0,Sheet1!U57-$B$10)</f>
        <v>0</v>
      </c>
      <c r="BT46">
        <f>IF(Sheet1!V57=0,0,Sheet1!V57-$B$10)</f>
        <v>0</v>
      </c>
      <c r="BU46">
        <f>IF(Sheet1!W57=0,0,Sheet1!W57-$B$10)</f>
        <v>0</v>
      </c>
      <c r="BV46">
        <f>IF(Sheet1!X57=0,0,Sheet1!X57-$B$10)</f>
        <v>0</v>
      </c>
      <c r="BW46">
        <f>IF(Sheet1!Y57=0,0,Sheet1!Y57-$B$10)</f>
        <v>0</v>
      </c>
      <c r="BX46">
        <f>IF(Sheet1!Z57=0,0,Sheet1!Z57-$B$10)</f>
        <v>0</v>
      </c>
      <c r="BY46">
        <f>IF(Sheet1!B72=0,0,Sheet1!B72-$B$10)</f>
        <v>0</v>
      </c>
      <c r="BZ46">
        <f>IF(Sheet1!C72=0,0,Sheet1!C72-$B$10)</f>
        <v>0</v>
      </c>
      <c r="CA46">
        <f>IF(Sheet1!D72=0,0,Sheet1!D72-$B$10)</f>
        <v>0</v>
      </c>
      <c r="CB46">
        <f>IF(Sheet1!E72=0,0,Sheet1!E72-$B$10)</f>
        <v>0</v>
      </c>
      <c r="CC46">
        <f>IF(Sheet1!I72=0,0,Sheet1!I72-$B$10)</f>
        <v>0</v>
      </c>
      <c r="CD46">
        <f>IF(Sheet1!G72=0,0,Sheet1!G72-$B$10)</f>
        <v>0</v>
      </c>
      <c r="CE46">
        <f>IF(Sheet1!H72=0,0,Sheet1!H72-$B$10)</f>
        <v>0</v>
      </c>
      <c r="CF46">
        <f>IF(Sheet1!I72=0,0,Sheet1!I72-$B$10)</f>
        <v>0</v>
      </c>
      <c r="CG46">
        <f>IF(Sheet1!J72=0,0,Sheet1!J72-$B$10)</f>
        <v>0</v>
      </c>
      <c r="CH46">
        <f>IF(Sheet1!K72=0,0,Sheet1!K72-$B$10)</f>
        <v>0</v>
      </c>
      <c r="CI46">
        <f>IF(Sheet1!L72=0,0,Sheet1!L72-$B$10)</f>
        <v>0</v>
      </c>
      <c r="CJ46">
        <f>IF(Sheet1!M72=0,0,Sheet1!M72-$B$10)</f>
        <v>0</v>
      </c>
      <c r="CK46">
        <f>IF(Sheet1!N72=0,0,Sheet1!N72-$B$10)</f>
        <v>0</v>
      </c>
      <c r="CL46">
        <f>IF(Sheet1!O72=0,0,Sheet1!O72-$B$10)</f>
        <v>0</v>
      </c>
      <c r="CM46">
        <f>IF(Sheet1!P72=0,0,Sheet1!P72-$B$10)</f>
        <v>0</v>
      </c>
      <c r="CN46">
        <f>IF(Sheet1!Q72=0,0,Sheet1!Q72-$B$10)</f>
        <v>0</v>
      </c>
      <c r="CO46">
        <f>IF(Sheet1!R72=0,0,Sheet1!R72-$B$10)</f>
        <v>0</v>
      </c>
      <c r="CP46">
        <f>IF(Sheet1!S72=0,0,Sheet1!S72-$B$10)</f>
        <v>0</v>
      </c>
      <c r="CQ46">
        <f>IF(Sheet1!T72=0,0,Sheet1!T72-$B$10)</f>
        <v>0</v>
      </c>
      <c r="CR46">
        <f>IF(Sheet1!U72=0,0,Sheet1!U72-$B$10)</f>
        <v>0</v>
      </c>
      <c r="CS46">
        <f>IF(Sheet1!V72=0,0,Sheet1!V72-$B$10)</f>
        <v>0</v>
      </c>
      <c r="CT46">
        <f>IF(Sheet1!W72=0,0,Sheet1!W72-$B$10)</f>
        <v>0</v>
      </c>
      <c r="CU46">
        <f>IF(Sheet1!X72=0,0,Sheet1!X72-$B$10)</f>
        <v>0</v>
      </c>
      <c r="CV46">
        <f>IF(Sheet1!Y72=0,0,Sheet1!Y72-$B$10)</f>
        <v>0</v>
      </c>
      <c r="CW46">
        <f>IF(Sheet1!Z72=0,0,Sheet1!Z72-$B$10)</f>
        <v>0</v>
      </c>
      <c r="CX46">
        <f>IF(Sheet1!B87=0,0,Sheet1!B87-$B$10)</f>
        <v>0</v>
      </c>
      <c r="CY46">
        <f>IF(Sheet1!C87=0,0,Sheet1!C87-$B$10)</f>
        <v>0</v>
      </c>
      <c r="CZ46">
        <f>IF(Sheet1!D87=0,0,Sheet1!D87-$B$10)</f>
        <v>0</v>
      </c>
      <c r="DA46">
        <f>IF(Sheet1!E87=0,0,Sheet1!E87-$B$10)</f>
        <v>0</v>
      </c>
      <c r="DB46">
        <f>IF(Sheet1!I87=0,0,Sheet1!I87-$B$10)</f>
        <v>0</v>
      </c>
      <c r="DC46">
        <f>IF(Sheet1!G87=0,0,Sheet1!G87-$B$10)</f>
        <v>0</v>
      </c>
      <c r="DD46">
        <f>IF(Sheet1!H87=0,0,Sheet1!H87-$B$10)</f>
        <v>0</v>
      </c>
      <c r="DE46">
        <f>IF(Sheet1!I87=0,0,Sheet1!I87-$B$10)</f>
        <v>0</v>
      </c>
      <c r="DF46">
        <f>IF(Sheet1!J87=0,0,Sheet1!J87-$B$10)</f>
        <v>0</v>
      </c>
      <c r="DG46">
        <f>IF(Sheet1!K87=0,0,Sheet1!K87-$B$10)</f>
        <v>0</v>
      </c>
      <c r="DH46">
        <f>IF(Sheet1!L87=0,0,Sheet1!L87-$B$10)</f>
        <v>0</v>
      </c>
      <c r="DI46">
        <f>IF(Sheet1!M87=0,0,Sheet1!M87-$B$10)</f>
        <v>0</v>
      </c>
      <c r="DJ46">
        <f>IF(Sheet1!N87=0,0,Sheet1!N87-$B$10)</f>
        <v>0</v>
      </c>
      <c r="DK46">
        <f>IF(Sheet1!O87=0,0,Sheet1!O87-$B$10)</f>
        <v>0</v>
      </c>
      <c r="DL46">
        <f>IF(Sheet1!P87=0,0,Sheet1!P87-$B$10)</f>
        <v>0</v>
      </c>
      <c r="DM46">
        <f>IF(Sheet1!Q87=0,0,Sheet1!Q87-$B$10)</f>
        <v>0</v>
      </c>
      <c r="DN46">
        <f>IF(Sheet1!R87=0,0,Sheet1!R87-$B$10)</f>
        <v>0</v>
      </c>
      <c r="DO46">
        <f>IF(Sheet1!S87=0,0,Sheet1!S87-$B$10)</f>
        <v>0</v>
      </c>
      <c r="DP46">
        <f>IF(Sheet1!T87=0,0,Sheet1!T87-$B$10)</f>
        <v>0</v>
      </c>
      <c r="DQ46">
        <f>IF(Sheet1!U87=0,0,Sheet1!U87-$B$10)</f>
        <v>0</v>
      </c>
      <c r="DR46">
        <f>IF(Sheet1!V87=0,0,Sheet1!V87-$B$10)</f>
        <v>0</v>
      </c>
      <c r="DS46">
        <f>IF(Sheet1!W87=0,0,Sheet1!W87-$B$10)</f>
        <v>0</v>
      </c>
      <c r="DT46">
        <f>IF(Sheet1!X87=0,0,Sheet1!X87-$B$10)</f>
        <v>0</v>
      </c>
      <c r="DU46">
        <f>IF(Sheet1!Y87=0,0,Sheet1!Y87-$B$10)</f>
        <v>0</v>
      </c>
      <c r="DV46">
        <f>IF(Sheet1!Z87=0,0,Sheet1!Z87-$B$10)</f>
        <v>0</v>
      </c>
      <c r="DW46">
        <f>IF(Sheet1!B102=0,0,Sheet1!B102-$B$10)</f>
        <v>0</v>
      </c>
      <c r="DX46">
        <f>IF(Sheet1!C102=0,0,Sheet1!C102-$B$10)</f>
        <v>0</v>
      </c>
      <c r="DY46">
        <f>IF(Sheet1!D102=0,0,Sheet1!D102-$B$10)</f>
        <v>0</v>
      </c>
      <c r="DZ46">
        <f>IF(Sheet1!E102=0,0,Sheet1!E102-$B$10)</f>
        <v>0</v>
      </c>
      <c r="EA46">
        <f>IF(Sheet1!F102=0,0,Sheet1!F102-$B$10)</f>
        <v>0</v>
      </c>
      <c r="EB46">
        <f>IF(Sheet1!G102=0,0,Sheet1!G102-$B$10)</f>
        <v>0</v>
      </c>
      <c r="EC46">
        <f>IF(Sheet1!H102=0,0,Sheet1!H102-$B$10)</f>
        <v>0</v>
      </c>
      <c r="ED46">
        <f>IF(Sheet1!I102=0,0,Sheet1!I102-$B$10)</f>
        <v>0</v>
      </c>
      <c r="EE46">
        <f>IF(Sheet1!J102=0,0,Sheet1!J102-$B$10)</f>
        <v>0</v>
      </c>
      <c r="EF46">
        <f>IF(Sheet1!K102=0,0,Sheet1!K102-$B$10)</f>
        <v>0</v>
      </c>
      <c r="EG46">
        <f>IF(Sheet1!L102=0,0,Sheet1!L102-$B$10)</f>
        <v>0</v>
      </c>
      <c r="EH46">
        <f>IF(Sheet1!M102=0,0,Sheet1!M102-$B$10)</f>
        <v>0</v>
      </c>
      <c r="EI46">
        <f>IF(Sheet1!N102=0,0,Sheet1!N102-$B$10)</f>
        <v>0</v>
      </c>
      <c r="EJ46">
        <f>IF(Sheet1!O102=0,0,Sheet1!O102-$B$10)</f>
        <v>0</v>
      </c>
      <c r="EK46">
        <f>IF(Sheet1!P102=0,0,Sheet1!P102-$B$10)</f>
        <v>0</v>
      </c>
      <c r="EL46">
        <f>IF(Sheet1!Q102=0,0,Sheet1!Q102-$B$10)</f>
        <v>0</v>
      </c>
      <c r="EM46">
        <f>IF(Sheet1!R102=0,0,Sheet1!R102-$B$10)</f>
        <v>0</v>
      </c>
      <c r="EN46">
        <f>IF(Sheet1!S102=0,0,Sheet1!S102-$B$10)</f>
        <v>0</v>
      </c>
      <c r="EO46">
        <f>IF(Sheet1!T102=0,0,Sheet1!T102-$B$10)</f>
        <v>0</v>
      </c>
      <c r="EP46">
        <f>IF(Sheet1!U102=0,0,Sheet1!U102-$B$10)</f>
        <v>0</v>
      </c>
      <c r="EQ46">
        <f>IF(Sheet1!V102=0,0,Sheet1!V102-$B$10)</f>
        <v>0</v>
      </c>
      <c r="ER46">
        <f>IF(Sheet1!W102=0,0,Sheet1!W102-$B$10)</f>
        <v>0</v>
      </c>
      <c r="ES46">
        <f>IF(Sheet1!X102=0,0,Sheet1!X102-$B$10)</f>
        <v>0</v>
      </c>
      <c r="ET46">
        <f>IF(Sheet1!Y102=0,0,Sheet1!Y102-$B$10)</f>
        <v>0</v>
      </c>
      <c r="EU46">
        <f>IF(Sheet1!Z102=0,0,Sheet1!Z102-$B$10)</f>
        <v>0</v>
      </c>
    </row>
    <row r="47" spans="2:151" ht="13.5">
      <c r="B47">
        <f>IF(Sheet1!B28=0,0,Sheet1!B28-$B$10)</f>
        <v>0</v>
      </c>
      <c r="C47">
        <f>IF(Sheet1!C28=0,0,Sheet1!C28-$B$10)</f>
        <v>0</v>
      </c>
      <c r="D47">
        <f>IF(Sheet1!D28=0,0,Sheet1!D28-$B$10)</f>
        <v>0</v>
      </c>
      <c r="E47">
        <f>IF(Sheet1!E28=0,0,Sheet1!E28-$B$10)</f>
        <v>0</v>
      </c>
      <c r="F47">
        <f>IF(Sheet1!F28=0,0,Sheet1!F28-$B$10)</f>
        <v>0</v>
      </c>
      <c r="G47">
        <f>IF(Sheet1!G28=0,0,Sheet1!G28-$B$10)</f>
        <v>0</v>
      </c>
      <c r="H47">
        <f>IF(Sheet1!H28=0,0,Sheet1!H28-$B$10)</f>
        <v>0</v>
      </c>
      <c r="I47">
        <f>IF(Sheet1!I28=0,0,Sheet1!I28-$B$10)</f>
        <v>0</v>
      </c>
      <c r="J47">
        <f>IF(Sheet1!J28=0,0,Sheet1!J28-$B$10)</f>
        <v>0</v>
      </c>
      <c r="K47">
        <f>IF(Sheet1!K28=0,0,Sheet1!K28-$B$10)</f>
        <v>0</v>
      </c>
      <c r="L47">
        <f>IF(Sheet1!L28=0,0,Sheet1!L28-$B$10)</f>
        <v>0</v>
      </c>
      <c r="M47">
        <f>IF(Sheet1!M28=0,0,Sheet1!M28-$B$10)</f>
        <v>0</v>
      </c>
      <c r="N47">
        <f>IF(Sheet1!N28=0,0,Sheet1!N28-$B$10)</f>
        <v>0</v>
      </c>
      <c r="O47">
        <f>IF(Sheet1!O28=0,0,Sheet1!O28-$B$10)</f>
        <v>0</v>
      </c>
      <c r="P47">
        <f>IF(Sheet1!P28=0,0,Sheet1!P28-$B$10)</f>
        <v>0</v>
      </c>
      <c r="Q47">
        <f>IF(Sheet1!Q28=0,0,Sheet1!Q28-$B$10)</f>
        <v>0</v>
      </c>
      <c r="R47">
        <f>IF(Sheet1!R28=0,0,Sheet1!R28-$B$10)</f>
        <v>0</v>
      </c>
      <c r="S47">
        <f>IF(Sheet1!S28=0,0,Sheet1!S28-$B$10)</f>
        <v>0</v>
      </c>
      <c r="T47">
        <f>IF(Sheet1!T28=0,0,Sheet1!T28-$B$10)</f>
        <v>0</v>
      </c>
      <c r="U47">
        <f>IF(Sheet1!U28=0,0,Sheet1!U28-$B$10)</f>
        <v>0</v>
      </c>
      <c r="V47">
        <f>IF(Sheet1!V28=0,0,Sheet1!V28-$B$10)</f>
        <v>0</v>
      </c>
      <c r="W47">
        <f>IF(Sheet1!W28=0,0,Sheet1!W28-$B$10)</f>
        <v>0</v>
      </c>
      <c r="X47">
        <f>IF(Sheet1!X28=0,0,Sheet1!X28-$B$10)</f>
        <v>0</v>
      </c>
      <c r="Y47">
        <f>IF(Sheet1!Y28=0,0,Sheet1!Y28-$B$10)</f>
        <v>0</v>
      </c>
      <c r="Z47">
        <f>IF(Sheet1!Z28=0,0,Sheet1!Z28-$B$10)</f>
        <v>0</v>
      </c>
      <c r="AA47">
        <f>IF(Sheet1!B43=0,0,Sheet1!B43-$B$10)</f>
        <v>0</v>
      </c>
      <c r="AB47">
        <f>IF(Sheet1!C43=0,0,Sheet1!C43-$B$10)</f>
        <v>0</v>
      </c>
      <c r="AC47">
        <f>IF(Sheet1!D43=0,0,Sheet1!D43-$B$10)</f>
        <v>0</v>
      </c>
      <c r="AD47">
        <f>IF(Sheet1!E43=0,0,Sheet1!E43-$B$10)</f>
        <v>0</v>
      </c>
      <c r="AE47">
        <f>IF(Sheet1!F43=0,0,Sheet1!F43-$B$10)</f>
        <v>0</v>
      </c>
      <c r="AF47">
        <f>IF(Sheet1!G43=0,0,Sheet1!G43-$B$10)</f>
        <v>0</v>
      </c>
      <c r="AG47">
        <f>IF(Sheet1!H43=0,0,Sheet1!H43-$B$10)</f>
        <v>0</v>
      </c>
      <c r="AH47">
        <f>IF(Sheet1!I43=0,0,Sheet1!I43-$B$10)</f>
        <v>0</v>
      </c>
      <c r="AI47">
        <f>IF(Sheet1!J43=0,0,Sheet1!J43-$B$10)</f>
        <v>0</v>
      </c>
      <c r="AJ47">
        <f>IF(Sheet1!K43=0,0,Sheet1!K43-$B$10)</f>
        <v>0</v>
      </c>
      <c r="AK47">
        <f>IF(Sheet1!L43=0,0,Sheet1!L43-$B$10)</f>
        <v>0</v>
      </c>
      <c r="AL47">
        <f>IF(Sheet1!M43=0,0,Sheet1!M43-$B$10)</f>
        <v>0</v>
      </c>
      <c r="AM47">
        <f>IF(Sheet1!N43=0,0,Sheet1!N43-$B$10)</f>
        <v>0</v>
      </c>
      <c r="AN47">
        <f>IF(Sheet1!O43=0,0,Sheet1!O43-$B$10)</f>
        <v>0</v>
      </c>
      <c r="AO47">
        <f>IF(Sheet1!P43=0,0,Sheet1!P43-$B$10)</f>
        <v>0</v>
      </c>
      <c r="AP47">
        <f>IF(Sheet1!Q43=0,0,Sheet1!Q43-$B$10)</f>
        <v>0</v>
      </c>
      <c r="AQ47">
        <f>IF(Sheet1!R43=0,0,Sheet1!R43-$B$10)</f>
        <v>0</v>
      </c>
      <c r="AR47">
        <f>IF(Sheet1!S43=0,0,Sheet1!S43-$B$10)</f>
        <v>0</v>
      </c>
      <c r="AS47">
        <f>IF(Sheet1!T43=0,0,Sheet1!T43-$B$10)</f>
        <v>0</v>
      </c>
      <c r="AT47">
        <f>IF(Sheet1!U43=0,0,Sheet1!U43-$B$10)</f>
        <v>0</v>
      </c>
      <c r="AU47">
        <f>IF(Sheet1!V43=0,0,Sheet1!V43-$B$10)</f>
        <v>0</v>
      </c>
      <c r="AV47">
        <f>IF(Sheet1!W43=0,0,Sheet1!W43-$B$10)</f>
        <v>0</v>
      </c>
      <c r="AW47">
        <f>IF(Sheet1!X43=0,0,Sheet1!X43-$B$10)</f>
        <v>0</v>
      </c>
      <c r="AX47">
        <f>IF(Sheet1!Y43=0,0,Sheet1!Y43-$B$10)</f>
        <v>0</v>
      </c>
      <c r="AY47">
        <f>IF(Sheet1!Z43=0,0,Sheet1!Z43-$B$10)</f>
        <v>0</v>
      </c>
      <c r="AZ47">
        <f>IF(Sheet1!B58=0,0,Sheet1!B58-$B$10)</f>
        <v>0</v>
      </c>
      <c r="BA47">
        <f>IF(Sheet1!C58=0,0,Sheet1!C58-$B$10)</f>
        <v>0</v>
      </c>
      <c r="BB47">
        <f>IF(Sheet1!D58=0,0,Sheet1!D58-$B$10)</f>
        <v>0</v>
      </c>
      <c r="BC47">
        <f>IF(Sheet1!E58=0,0,Sheet1!E58-$B$10)</f>
        <v>0</v>
      </c>
      <c r="BD47">
        <f>IF(Sheet1!I58=0,0,Sheet1!I58-$B$10)</f>
        <v>0</v>
      </c>
      <c r="BE47">
        <f>IF(Sheet1!G58=0,0,Sheet1!G58-$B$10)</f>
        <v>0</v>
      </c>
      <c r="BF47">
        <f>IF(Sheet1!H58=0,0,Sheet1!H58-$B$10)</f>
        <v>0</v>
      </c>
      <c r="BG47">
        <f>IF(Sheet1!I58=0,0,Sheet1!I58-$B$10)</f>
        <v>0</v>
      </c>
      <c r="BH47">
        <f>IF(Sheet1!J58=0,0,Sheet1!J58-$B$10)</f>
        <v>0</v>
      </c>
      <c r="BI47">
        <f>IF(Sheet1!K58=0,0,Sheet1!K58-$B$10)</f>
        <v>0</v>
      </c>
      <c r="BJ47">
        <f>IF(Sheet1!L58=0,0,Sheet1!L58-$B$10)</f>
        <v>0</v>
      </c>
      <c r="BK47">
        <f>IF(Sheet1!M58=0,0,Sheet1!M58-$B$10)</f>
        <v>0</v>
      </c>
      <c r="BL47">
        <f>IF(Sheet1!N58=0,0,Sheet1!N58-$B$10)</f>
        <v>0</v>
      </c>
      <c r="BM47">
        <f>IF(Sheet1!O58=0,0,Sheet1!O58-$B$10)</f>
        <v>0</v>
      </c>
      <c r="BN47">
        <f>IF(Sheet1!P58=0,0,Sheet1!P58-$B$10)</f>
        <v>0</v>
      </c>
      <c r="BO47">
        <f>IF(Sheet1!Q58=0,0,Sheet1!Q58-$B$10)</f>
        <v>0</v>
      </c>
      <c r="BP47">
        <f>IF(Sheet1!R58=0,0,Sheet1!R58-$B$10)</f>
        <v>0</v>
      </c>
      <c r="BQ47">
        <f>IF(Sheet1!S58=0,0,Sheet1!S58-$B$10)</f>
        <v>0</v>
      </c>
      <c r="BR47">
        <f>IF(Sheet1!T58=0,0,Sheet1!T58-$B$10)</f>
        <v>0</v>
      </c>
      <c r="BS47">
        <f>IF(Sheet1!U58=0,0,Sheet1!U58-$B$10)</f>
        <v>0</v>
      </c>
      <c r="BT47">
        <f>IF(Sheet1!V58=0,0,Sheet1!V58-$B$10)</f>
        <v>0</v>
      </c>
      <c r="BU47">
        <f>IF(Sheet1!W58=0,0,Sheet1!W58-$B$10)</f>
        <v>0</v>
      </c>
      <c r="BV47">
        <f>IF(Sheet1!X58=0,0,Sheet1!X58-$B$10)</f>
        <v>0</v>
      </c>
      <c r="BW47">
        <f>IF(Sheet1!Y58=0,0,Sheet1!Y58-$B$10)</f>
        <v>0</v>
      </c>
      <c r="BX47">
        <f>IF(Sheet1!Z58=0,0,Sheet1!Z58-$B$10)</f>
        <v>0</v>
      </c>
      <c r="BY47">
        <f>IF(Sheet1!B73=0,0,Sheet1!B73-$B$10)</f>
        <v>0</v>
      </c>
      <c r="BZ47">
        <f>IF(Sheet1!C73=0,0,Sheet1!C73-$B$10)</f>
        <v>0</v>
      </c>
      <c r="CA47">
        <f>IF(Sheet1!D73=0,0,Sheet1!D73-$B$10)</f>
        <v>0</v>
      </c>
      <c r="CB47">
        <f>IF(Sheet1!E73=0,0,Sheet1!E73-$B$10)</f>
        <v>0</v>
      </c>
      <c r="CC47">
        <f>IF(Sheet1!I73=0,0,Sheet1!I73-$B$10)</f>
        <v>0</v>
      </c>
      <c r="CD47">
        <f>IF(Sheet1!G73=0,0,Sheet1!G73-$B$10)</f>
        <v>0</v>
      </c>
      <c r="CE47">
        <f>IF(Sheet1!H73=0,0,Sheet1!H73-$B$10)</f>
        <v>0</v>
      </c>
      <c r="CF47">
        <f>IF(Sheet1!I73=0,0,Sheet1!I73-$B$10)</f>
        <v>0</v>
      </c>
      <c r="CG47">
        <f>IF(Sheet1!J73=0,0,Sheet1!J73-$B$10)</f>
        <v>0</v>
      </c>
      <c r="CH47">
        <f>IF(Sheet1!K73=0,0,Sheet1!K73-$B$10)</f>
        <v>0</v>
      </c>
      <c r="CI47">
        <f>IF(Sheet1!L73=0,0,Sheet1!L73-$B$10)</f>
        <v>0</v>
      </c>
      <c r="CJ47">
        <f>IF(Sheet1!M73=0,0,Sheet1!M73-$B$10)</f>
        <v>0</v>
      </c>
      <c r="CK47">
        <f>IF(Sheet1!N73=0,0,Sheet1!N73-$B$10)</f>
        <v>0</v>
      </c>
      <c r="CL47">
        <f>IF(Sheet1!O73=0,0,Sheet1!O73-$B$10)</f>
        <v>0</v>
      </c>
      <c r="CM47">
        <f>IF(Sheet1!P73=0,0,Sheet1!P73-$B$10)</f>
        <v>0</v>
      </c>
      <c r="CN47">
        <f>IF(Sheet1!Q73=0,0,Sheet1!Q73-$B$10)</f>
        <v>0</v>
      </c>
      <c r="CO47">
        <f>IF(Sheet1!R73=0,0,Sheet1!R73-$B$10)</f>
        <v>0</v>
      </c>
      <c r="CP47">
        <f>IF(Sheet1!S73=0,0,Sheet1!S73-$B$10)</f>
        <v>0</v>
      </c>
      <c r="CQ47">
        <f>IF(Sheet1!T73=0,0,Sheet1!T73-$B$10)</f>
        <v>0</v>
      </c>
      <c r="CR47">
        <f>IF(Sheet1!U73=0,0,Sheet1!U73-$B$10)</f>
        <v>0</v>
      </c>
      <c r="CS47">
        <f>IF(Sheet1!V73=0,0,Sheet1!V73-$B$10)</f>
        <v>0</v>
      </c>
      <c r="CT47">
        <f>IF(Sheet1!W73=0,0,Sheet1!W73-$B$10)</f>
        <v>0</v>
      </c>
      <c r="CU47">
        <f>IF(Sheet1!X73=0,0,Sheet1!X73-$B$10)</f>
        <v>0</v>
      </c>
      <c r="CV47">
        <f>IF(Sheet1!Y73=0,0,Sheet1!Y73-$B$10)</f>
        <v>0</v>
      </c>
      <c r="CW47">
        <f>IF(Sheet1!Z73=0,0,Sheet1!Z73-$B$10)</f>
        <v>0</v>
      </c>
      <c r="CX47">
        <f>IF(Sheet1!B88=0,0,Sheet1!B88-$B$10)</f>
        <v>0</v>
      </c>
      <c r="CY47">
        <f>IF(Sheet1!C88=0,0,Sheet1!C88-$B$10)</f>
        <v>0</v>
      </c>
      <c r="CZ47">
        <f>IF(Sheet1!D88=0,0,Sheet1!D88-$B$10)</f>
        <v>0</v>
      </c>
      <c r="DA47">
        <f>IF(Sheet1!E88=0,0,Sheet1!E88-$B$10)</f>
        <v>0</v>
      </c>
      <c r="DB47">
        <f>IF(Sheet1!I88=0,0,Sheet1!I88-$B$10)</f>
        <v>0</v>
      </c>
      <c r="DC47">
        <f>IF(Sheet1!G88=0,0,Sheet1!G88-$B$10)</f>
        <v>0</v>
      </c>
      <c r="DD47">
        <f>IF(Sheet1!H88=0,0,Sheet1!H88-$B$10)</f>
        <v>0</v>
      </c>
      <c r="DE47">
        <f>IF(Sheet1!I88=0,0,Sheet1!I88-$B$10)</f>
        <v>0</v>
      </c>
      <c r="DF47">
        <f>IF(Sheet1!J88=0,0,Sheet1!J88-$B$10)</f>
        <v>0</v>
      </c>
      <c r="DG47">
        <f>IF(Sheet1!K88=0,0,Sheet1!K88-$B$10)</f>
        <v>0</v>
      </c>
      <c r="DH47">
        <f>IF(Sheet1!L88=0,0,Sheet1!L88-$B$10)</f>
        <v>0</v>
      </c>
      <c r="DI47">
        <f>IF(Sheet1!M88=0,0,Sheet1!M88-$B$10)</f>
        <v>0</v>
      </c>
      <c r="DJ47">
        <f>IF(Sheet1!N88=0,0,Sheet1!N88-$B$10)</f>
        <v>0</v>
      </c>
      <c r="DK47">
        <f>IF(Sheet1!O88=0,0,Sheet1!O88-$B$10)</f>
        <v>0</v>
      </c>
      <c r="DL47">
        <f>IF(Sheet1!P88=0,0,Sheet1!P88-$B$10)</f>
        <v>0</v>
      </c>
      <c r="DM47">
        <f>IF(Sheet1!Q88=0,0,Sheet1!Q88-$B$10)</f>
        <v>0</v>
      </c>
      <c r="DN47">
        <f>IF(Sheet1!R88=0,0,Sheet1!R88-$B$10)</f>
        <v>0</v>
      </c>
      <c r="DO47">
        <f>IF(Sheet1!S88=0,0,Sheet1!S88-$B$10)</f>
        <v>0</v>
      </c>
      <c r="DP47">
        <f>IF(Sheet1!T88=0,0,Sheet1!T88-$B$10)</f>
        <v>0</v>
      </c>
      <c r="DQ47">
        <f>IF(Sheet1!U88=0,0,Sheet1!U88-$B$10)</f>
        <v>0</v>
      </c>
      <c r="DR47">
        <f>IF(Sheet1!V88=0,0,Sheet1!V88-$B$10)</f>
        <v>0</v>
      </c>
      <c r="DS47">
        <f>IF(Sheet1!W88=0,0,Sheet1!W88-$B$10)</f>
        <v>0</v>
      </c>
      <c r="DT47">
        <f>IF(Sheet1!X88=0,0,Sheet1!X88-$B$10)</f>
        <v>0</v>
      </c>
      <c r="DU47">
        <f>IF(Sheet1!Y88=0,0,Sheet1!Y88-$B$10)</f>
        <v>0</v>
      </c>
      <c r="DV47">
        <f>IF(Sheet1!Z88=0,0,Sheet1!Z88-$B$10)</f>
        <v>0</v>
      </c>
      <c r="DW47">
        <f>IF(Sheet1!B103=0,0,Sheet1!B103-$B$10)</f>
        <v>0</v>
      </c>
      <c r="DX47">
        <f>IF(Sheet1!C103=0,0,Sheet1!C103-$B$10)</f>
        <v>0</v>
      </c>
      <c r="DY47">
        <f>IF(Sheet1!D103=0,0,Sheet1!D103-$B$10)</f>
        <v>0</v>
      </c>
      <c r="DZ47">
        <f>IF(Sheet1!E103=0,0,Sheet1!E103-$B$10)</f>
        <v>0</v>
      </c>
      <c r="EA47">
        <f>IF(Sheet1!F103=0,0,Sheet1!F103-$B$10)</f>
        <v>0</v>
      </c>
      <c r="EB47">
        <f>IF(Sheet1!G103=0,0,Sheet1!G103-$B$10)</f>
        <v>0</v>
      </c>
      <c r="EC47">
        <f>IF(Sheet1!H103=0,0,Sheet1!H103-$B$10)</f>
        <v>0</v>
      </c>
      <c r="ED47">
        <f>IF(Sheet1!I103=0,0,Sheet1!I103-$B$10)</f>
        <v>0</v>
      </c>
      <c r="EE47">
        <f>IF(Sheet1!J103=0,0,Sheet1!J103-$B$10)</f>
        <v>0</v>
      </c>
      <c r="EF47">
        <f>IF(Sheet1!K103=0,0,Sheet1!K103-$B$10)</f>
        <v>0</v>
      </c>
      <c r="EG47">
        <f>IF(Sheet1!L103=0,0,Sheet1!L103-$B$10)</f>
        <v>0</v>
      </c>
      <c r="EH47">
        <f>IF(Sheet1!M103=0,0,Sheet1!M103-$B$10)</f>
        <v>0</v>
      </c>
      <c r="EI47">
        <f>IF(Sheet1!N103=0,0,Sheet1!N103-$B$10)</f>
        <v>0</v>
      </c>
      <c r="EJ47">
        <f>IF(Sheet1!O103=0,0,Sheet1!O103-$B$10)</f>
        <v>0</v>
      </c>
      <c r="EK47">
        <f>IF(Sheet1!P103=0,0,Sheet1!P103-$B$10)</f>
        <v>0</v>
      </c>
      <c r="EL47">
        <f>IF(Sheet1!Q103=0,0,Sheet1!Q103-$B$10)</f>
        <v>0</v>
      </c>
      <c r="EM47">
        <f>IF(Sheet1!R103=0,0,Sheet1!R103-$B$10)</f>
        <v>0</v>
      </c>
      <c r="EN47">
        <f>IF(Sheet1!S103=0,0,Sheet1!S103-$B$10)</f>
        <v>0</v>
      </c>
      <c r="EO47">
        <f>IF(Sheet1!T103=0,0,Sheet1!T103-$B$10)</f>
        <v>0</v>
      </c>
      <c r="EP47">
        <f>IF(Sheet1!U103=0,0,Sheet1!U103-$B$10)</f>
        <v>0</v>
      </c>
      <c r="EQ47">
        <f>IF(Sheet1!V103=0,0,Sheet1!V103-$B$10)</f>
        <v>0</v>
      </c>
      <c r="ER47">
        <f>IF(Sheet1!W103=0,0,Sheet1!W103-$B$10)</f>
        <v>0</v>
      </c>
      <c r="ES47">
        <f>IF(Sheet1!X103=0,0,Sheet1!X103-$B$10)</f>
        <v>0</v>
      </c>
      <c r="ET47">
        <f>IF(Sheet1!Y103=0,0,Sheet1!Y103-$B$10)</f>
        <v>0</v>
      </c>
      <c r="EU47">
        <f>IF(Sheet1!Z103=0,0,Sheet1!Z103-$B$10)</f>
        <v>0</v>
      </c>
    </row>
    <row r="48" spans="2:151" ht="13.5">
      <c r="B48">
        <f>IF(Sheet1!B29=0,0,Sheet1!B29-$B$10)</f>
        <v>0</v>
      </c>
      <c r="C48">
        <f>IF(Sheet1!C29=0,0,Sheet1!C29-$B$10)</f>
        <v>0</v>
      </c>
      <c r="D48">
        <f>IF(Sheet1!D29=0,0,Sheet1!D29-$B$10)</f>
        <v>0</v>
      </c>
      <c r="E48">
        <f>IF(Sheet1!E29=0,0,Sheet1!E29-$B$10)</f>
        <v>0</v>
      </c>
      <c r="F48">
        <f>IF(Sheet1!F29=0,0,Sheet1!F29-$B$10)</f>
        <v>0</v>
      </c>
      <c r="G48">
        <f>IF(Sheet1!G29=0,0,Sheet1!G29-$B$10)</f>
        <v>0</v>
      </c>
      <c r="H48">
        <f>IF(Sheet1!H29=0,0,Sheet1!H29-$B$10)</f>
        <v>0</v>
      </c>
      <c r="I48">
        <f>IF(Sheet1!I29=0,0,Sheet1!I29-$B$10)</f>
        <v>0</v>
      </c>
      <c r="J48">
        <f>IF(Sheet1!J29=0,0,Sheet1!J29-$B$10)</f>
        <v>0</v>
      </c>
      <c r="K48">
        <f>IF(Sheet1!K29=0,0,Sheet1!K29-$B$10)</f>
        <v>0</v>
      </c>
      <c r="L48">
        <f>IF(Sheet1!L29=0,0,Sheet1!L29-$B$10)</f>
        <v>0</v>
      </c>
      <c r="M48">
        <f>IF(Sheet1!M29=0,0,Sheet1!M29-$B$10)</f>
        <v>0</v>
      </c>
      <c r="N48">
        <f>IF(Sheet1!N29=0,0,Sheet1!N29-$B$10)</f>
        <v>0</v>
      </c>
      <c r="O48">
        <f>IF(Sheet1!O29=0,0,Sheet1!O29-$B$10)</f>
        <v>0</v>
      </c>
      <c r="P48">
        <f>IF(Sheet1!P29=0,0,Sheet1!P29-$B$10)</f>
        <v>0</v>
      </c>
      <c r="Q48">
        <f>IF(Sheet1!Q29=0,0,Sheet1!Q29-$B$10)</f>
        <v>0</v>
      </c>
      <c r="R48">
        <f>IF(Sheet1!R29=0,0,Sheet1!R29-$B$10)</f>
        <v>0</v>
      </c>
      <c r="S48">
        <f>IF(Sheet1!S29=0,0,Sheet1!S29-$B$10)</f>
        <v>0</v>
      </c>
      <c r="T48">
        <f>IF(Sheet1!T29=0,0,Sheet1!T29-$B$10)</f>
        <v>0</v>
      </c>
      <c r="U48">
        <f>IF(Sheet1!U29=0,0,Sheet1!U29-$B$10)</f>
        <v>0</v>
      </c>
      <c r="V48">
        <f>IF(Sheet1!V29=0,0,Sheet1!V29-$B$10)</f>
        <v>0</v>
      </c>
      <c r="W48">
        <f>IF(Sheet1!W29=0,0,Sheet1!W29-$B$10)</f>
        <v>0</v>
      </c>
      <c r="X48">
        <f>IF(Sheet1!X29=0,0,Sheet1!X29-$B$10)</f>
        <v>0</v>
      </c>
      <c r="Y48">
        <f>IF(Sheet1!Y29=0,0,Sheet1!Y29-$B$10)</f>
        <v>0</v>
      </c>
      <c r="Z48">
        <f>IF(Sheet1!Z29=0,0,Sheet1!Z29-$B$10)</f>
        <v>0</v>
      </c>
      <c r="AA48">
        <f>IF(Sheet1!B44=0,0,Sheet1!B44-$B$10)</f>
        <v>0</v>
      </c>
      <c r="AB48">
        <f>IF(Sheet1!C44=0,0,Sheet1!C44-$B$10)</f>
        <v>0</v>
      </c>
      <c r="AC48">
        <f>IF(Sheet1!D44=0,0,Sheet1!D44-$B$10)</f>
        <v>0</v>
      </c>
      <c r="AD48">
        <f>IF(Sheet1!E44=0,0,Sheet1!E44-$B$10)</f>
        <v>0</v>
      </c>
      <c r="AE48">
        <f>IF(Sheet1!F44=0,0,Sheet1!F44-$B$10)</f>
        <v>0</v>
      </c>
      <c r="AF48">
        <f>IF(Sheet1!G44=0,0,Sheet1!G44-$B$10)</f>
        <v>0</v>
      </c>
      <c r="AG48">
        <f>IF(Sheet1!H44=0,0,Sheet1!H44-$B$10)</f>
        <v>0</v>
      </c>
      <c r="AH48">
        <f>IF(Sheet1!I44=0,0,Sheet1!I44-$B$10)</f>
        <v>0</v>
      </c>
      <c r="AI48">
        <f>IF(Sheet1!J44=0,0,Sheet1!J44-$B$10)</f>
        <v>0</v>
      </c>
      <c r="AJ48">
        <f>IF(Sheet1!K44=0,0,Sheet1!K44-$B$10)</f>
        <v>0</v>
      </c>
      <c r="AK48">
        <f>IF(Sheet1!L44=0,0,Sheet1!L44-$B$10)</f>
        <v>0</v>
      </c>
      <c r="AL48">
        <f>IF(Sheet1!M44=0,0,Sheet1!M44-$B$10)</f>
        <v>0</v>
      </c>
      <c r="AM48">
        <f>IF(Sheet1!N44=0,0,Sheet1!N44-$B$10)</f>
        <v>0</v>
      </c>
      <c r="AN48">
        <f>IF(Sheet1!O44=0,0,Sheet1!O44-$B$10)</f>
        <v>0</v>
      </c>
      <c r="AO48">
        <f>IF(Sheet1!P44=0,0,Sheet1!P44-$B$10)</f>
        <v>0</v>
      </c>
      <c r="AP48">
        <f>IF(Sheet1!Q44=0,0,Sheet1!Q44-$B$10)</f>
        <v>0</v>
      </c>
      <c r="AQ48">
        <f>IF(Sheet1!R44=0,0,Sheet1!R44-$B$10)</f>
        <v>0</v>
      </c>
      <c r="AR48">
        <f>IF(Sheet1!S44=0,0,Sheet1!S44-$B$10)</f>
        <v>0</v>
      </c>
      <c r="AS48">
        <f>IF(Sheet1!T44=0,0,Sheet1!T44-$B$10)</f>
        <v>0</v>
      </c>
      <c r="AT48">
        <f>IF(Sheet1!U44=0,0,Sheet1!U44-$B$10)</f>
        <v>0</v>
      </c>
      <c r="AU48">
        <f>IF(Sheet1!V44=0,0,Sheet1!V44-$B$10)</f>
        <v>0</v>
      </c>
      <c r="AV48">
        <f>IF(Sheet1!W44=0,0,Sheet1!W44-$B$10)</f>
        <v>0</v>
      </c>
      <c r="AW48">
        <f>IF(Sheet1!X44=0,0,Sheet1!X44-$B$10)</f>
        <v>0</v>
      </c>
      <c r="AX48">
        <f>IF(Sheet1!Y44=0,0,Sheet1!Y44-$B$10)</f>
        <v>0</v>
      </c>
      <c r="AY48">
        <f>IF(Sheet1!Z44=0,0,Sheet1!Z44-$B$10)</f>
        <v>0</v>
      </c>
      <c r="AZ48">
        <f>IF(Sheet1!B59=0,0,Sheet1!B59-$B$10)</f>
        <v>0</v>
      </c>
      <c r="BA48">
        <f>IF(Sheet1!C59=0,0,Sheet1!C59-$B$10)</f>
        <v>0</v>
      </c>
      <c r="BB48">
        <f>IF(Sheet1!D59=0,0,Sheet1!D59-$B$10)</f>
        <v>0</v>
      </c>
      <c r="BC48">
        <f>IF(Sheet1!E59=0,0,Sheet1!E59-$B$10)</f>
        <v>0</v>
      </c>
      <c r="BD48">
        <f>IF(Sheet1!I59=0,0,Sheet1!I59-$B$10)</f>
        <v>0</v>
      </c>
      <c r="BE48">
        <f>IF(Sheet1!G59=0,0,Sheet1!G59-$B$10)</f>
        <v>0</v>
      </c>
      <c r="BF48">
        <f>IF(Sheet1!H59=0,0,Sheet1!H59-$B$10)</f>
        <v>0</v>
      </c>
      <c r="BG48">
        <f>IF(Sheet1!I59=0,0,Sheet1!I59-$B$10)</f>
        <v>0</v>
      </c>
      <c r="BH48">
        <f>IF(Sheet1!J59=0,0,Sheet1!J59-$B$10)</f>
        <v>0</v>
      </c>
      <c r="BI48">
        <f>IF(Sheet1!K59=0,0,Sheet1!K59-$B$10)</f>
        <v>0</v>
      </c>
      <c r="BJ48">
        <f>IF(Sheet1!L59=0,0,Sheet1!L59-$B$10)</f>
        <v>0</v>
      </c>
      <c r="BK48">
        <f>IF(Sheet1!M59=0,0,Sheet1!M59-$B$10)</f>
        <v>0</v>
      </c>
      <c r="BL48">
        <f>IF(Sheet1!N59=0,0,Sheet1!N59-$B$10)</f>
        <v>0</v>
      </c>
      <c r="BM48">
        <f>IF(Sheet1!O59=0,0,Sheet1!O59-$B$10)</f>
        <v>0</v>
      </c>
      <c r="BN48">
        <f>IF(Sheet1!P59=0,0,Sheet1!P59-$B$10)</f>
        <v>0</v>
      </c>
      <c r="BO48">
        <f>IF(Sheet1!Q59=0,0,Sheet1!Q59-$B$10)</f>
        <v>0</v>
      </c>
      <c r="BP48">
        <f>IF(Sheet1!R59=0,0,Sheet1!R59-$B$10)</f>
        <v>0</v>
      </c>
      <c r="BQ48">
        <f>IF(Sheet1!S59=0,0,Sheet1!S59-$B$10)</f>
        <v>0</v>
      </c>
      <c r="BR48">
        <f>IF(Sheet1!T59=0,0,Sheet1!T59-$B$10)</f>
        <v>0</v>
      </c>
      <c r="BS48">
        <f>IF(Sheet1!U59=0,0,Sheet1!U59-$B$10)</f>
        <v>0</v>
      </c>
      <c r="BT48">
        <f>IF(Sheet1!V59=0,0,Sheet1!V59-$B$10)</f>
        <v>0</v>
      </c>
      <c r="BU48">
        <f>IF(Sheet1!W59=0,0,Sheet1!W59-$B$10)</f>
        <v>0</v>
      </c>
      <c r="BV48">
        <f>IF(Sheet1!X59=0,0,Sheet1!X59-$B$10)</f>
        <v>0</v>
      </c>
      <c r="BW48">
        <f>IF(Sheet1!Y59=0,0,Sheet1!Y59-$B$10)</f>
        <v>0</v>
      </c>
      <c r="BX48">
        <f>IF(Sheet1!Z59=0,0,Sheet1!Z59-$B$10)</f>
        <v>0</v>
      </c>
      <c r="BY48">
        <f>IF(Sheet1!B74=0,0,Sheet1!B74-$B$10)</f>
        <v>0</v>
      </c>
      <c r="BZ48">
        <f>IF(Sheet1!C74=0,0,Sheet1!C74-$B$10)</f>
        <v>0</v>
      </c>
      <c r="CA48">
        <f>IF(Sheet1!D74=0,0,Sheet1!D74-$B$10)</f>
        <v>0</v>
      </c>
      <c r="CB48">
        <f>IF(Sheet1!E74=0,0,Sheet1!E74-$B$10)</f>
        <v>0</v>
      </c>
      <c r="CC48">
        <f>IF(Sheet1!I74=0,0,Sheet1!I74-$B$10)</f>
        <v>0</v>
      </c>
      <c r="CD48">
        <f>IF(Sheet1!G74=0,0,Sheet1!G74-$B$10)</f>
        <v>0</v>
      </c>
      <c r="CE48">
        <f>IF(Sheet1!H74=0,0,Sheet1!H74-$B$10)</f>
        <v>0</v>
      </c>
      <c r="CF48">
        <f>IF(Sheet1!I74=0,0,Sheet1!I74-$B$10)</f>
        <v>0</v>
      </c>
      <c r="CG48">
        <f>IF(Sheet1!J74=0,0,Sheet1!J74-$B$10)</f>
        <v>0</v>
      </c>
      <c r="CH48">
        <f>IF(Sheet1!K74=0,0,Sheet1!K74-$B$10)</f>
        <v>0</v>
      </c>
      <c r="CI48">
        <f>IF(Sheet1!L74=0,0,Sheet1!L74-$B$10)</f>
        <v>0</v>
      </c>
      <c r="CJ48">
        <f>IF(Sheet1!M74=0,0,Sheet1!M74-$B$10)</f>
        <v>0</v>
      </c>
      <c r="CK48">
        <f>IF(Sheet1!N74=0,0,Sheet1!N74-$B$10)</f>
        <v>0</v>
      </c>
      <c r="CL48">
        <f>IF(Sheet1!O74=0,0,Sheet1!O74-$B$10)</f>
        <v>0</v>
      </c>
      <c r="CM48">
        <f>IF(Sheet1!P74=0,0,Sheet1!P74-$B$10)</f>
        <v>0</v>
      </c>
      <c r="CN48">
        <f>IF(Sheet1!Q74=0,0,Sheet1!Q74-$B$10)</f>
        <v>0</v>
      </c>
      <c r="CO48">
        <f>IF(Sheet1!R74=0,0,Sheet1!R74-$B$10)</f>
        <v>0</v>
      </c>
      <c r="CP48">
        <f>IF(Sheet1!S74=0,0,Sheet1!S74-$B$10)</f>
        <v>0</v>
      </c>
      <c r="CQ48">
        <f>IF(Sheet1!T74=0,0,Sheet1!T74-$B$10)</f>
        <v>0</v>
      </c>
      <c r="CR48">
        <f>IF(Sheet1!U74=0,0,Sheet1!U74-$B$10)</f>
        <v>0</v>
      </c>
      <c r="CS48">
        <f>IF(Sheet1!V74=0,0,Sheet1!V74-$B$10)</f>
        <v>0</v>
      </c>
      <c r="CT48">
        <f>IF(Sheet1!W74=0,0,Sheet1!W74-$B$10)</f>
        <v>0</v>
      </c>
      <c r="CU48">
        <f>IF(Sheet1!X74=0,0,Sheet1!X74-$B$10)</f>
        <v>0</v>
      </c>
      <c r="CV48">
        <f>IF(Sheet1!Y74=0,0,Sheet1!Y74-$B$10)</f>
        <v>0</v>
      </c>
      <c r="CW48">
        <f>IF(Sheet1!Z74=0,0,Sheet1!Z74-$B$10)</f>
        <v>0</v>
      </c>
      <c r="CX48">
        <f>IF(Sheet1!B89=0,0,Sheet1!B89-$B$10)</f>
        <v>0</v>
      </c>
      <c r="CY48">
        <f>IF(Sheet1!C89=0,0,Sheet1!C89-$B$10)</f>
        <v>0</v>
      </c>
      <c r="CZ48">
        <f>IF(Sheet1!D89=0,0,Sheet1!D89-$B$10)</f>
        <v>0</v>
      </c>
      <c r="DA48">
        <f>IF(Sheet1!E89=0,0,Sheet1!E89-$B$10)</f>
        <v>0</v>
      </c>
      <c r="DB48">
        <f>IF(Sheet1!F89=0,0,Sheet1!F89-$B$10)</f>
        <v>0</v>
      </c>
      <c r="DC48">
        <f>IF(Sheet1!G89=0,0,Sheet1!G89-$B$10)</f>
        <v>0</v>
      </c>
      <c r="DD48">
        <f>IF(Sheet1!H89=0,0,Sheet1!H89-$B$10)</f>
        <v>0</v>
      </c>
      <c r="DE48">
        <f>IF(Sheet1!I89=0,0,Sheet1!I89-$B$10)</f>
        <v>0</v>
      </c>
      <c r="DF48">
        <f>IF(Sheet1!J89=0,0,Sheet1!J89-$B$10)</f>
        <v>0</v>
      </c>
      <c r="DG48">
        <f>IF(Sheet1!K89=0,0,Sheet1!K89-$B$10)</f>
        <v>0</v>
      </c>
      <c r="DH48">
        <f>IF(Sheet1!L89=0,0,Sheet1!L89-$B$10)</f>
        <v>0</v>
      </c>
      <c r="DI48">
        <f>IF(Sheet1!M89=0,0,Sheet1!M89-$B$10)</f>
        <v>0</v>
      </c>
      <c r="DJ48">
        <f>IF(Sheet1!N89=0,0,Sheet1!N89-$B$10)</f>
        <v>0</v>
      </c>
      <c r="DK48">
        <f>IF(Sheet1!O89=0,0,Sheet1!O89-$B$10)</f>
        <v>0</v>
      </c>
      <c r="DL48">
        <f>IF(Sheet1!P89=0,0,Sheet1!P89-$B$10)</f>
        <v>0</v>
      </c>
      <c r="DM48">
        <f>IF(Sheet1!Q89=0,0,Sheet1!Q89-$B$10)</f>
        <v>0</v>
      </c>
      <c r="DN48">
        <f>IF(Sheet1!R89=0,0,Sheet1!R89-$B$10)</f>
        <v>0</v>
      </c>
      <c r="DO48">
        <f>IF(Sheet1!S89=0,0,Sheet1!S89-$B$10)</f>
        <v>0</v>
      </c>
      <c r="DP48">
        <f>IF(Sheet1!T89=0,0,Sheet1!T89-$B$10)</f>
        <v>0</v>
      </c>
      <c r="DQ48">
        <f>IF(Sheet1!U89=0,0,Sheet1!U89-$B$10)</f>
        <v>0</v>
      </c>
      <c r="DR48">
        <f>IF(Sheet1!V89=0,0,Sheet1!V89-$B$10)</f>
        <v>0</v>
      </c>
      <c r="DS48">
        <f>IF(Sheet1!W89=0,0,Sheet1!W89-$B$10)</f>
        <v>0</v>
      </c>
      <c r="DT48">
        <f>IF(Sheet1!X89=0,0,Sheet1!X89-$B$10)</f>
        <v>0</v>
      </c>
      <c r="DU48">
        <f>IF(Sheet1!Y89=0,0,Sheet1!Y89-$B$10)</f>
        <v>0</v>
      </c>
      <c r="DV48">
        <f>IF(Sheet1!Z89=0,0,Sheet1!Z89-$B$10)</f>
        <v>0</v>
      </c>
      <c r="DW48">
        <f>IF(Sheet1!B104=0,0,Sheet1!B104-$B$10)</f>
        <v>0</v>
      </c>
      <c r="DX48">
        <f>IF(Sheet1!C104=0,0,Sheet1!C104-$B$10)</f>
        <v>0</v>
      </c>
      <c r="DY48">
        <f>IF(Sheet1!D104=0,0,Sheet1!D104-$B$10)</f>
        <v>0</v>
      </c>
      <c r="DZ48">
        <f>IF(Sheet1!E104=0,0,Sheet1!E104-$B$10)</f>
        <v>0</v>
      </c>
      <c r="EA48">
        <f>IF(Sheet1!F104=0,0,Sheet1!F104-$B$10)</f>
        <v>0</v>
      </c>
      <c r="EB48">
        <f>IF(Sheet1!G104=0,0,Sheet1!G104-$B$10)</f>
        <v>0</v>
      </c>
      <c r="EC48">
        <f>IF(Sheet1!H104=0,0,Sheet1!H104-$B$10)</f>
        <v>0</v>
      </c>
      <c r="ED48">
        <f>IF(Sheet1!I104=0,0,Sheet1!I104-$B$10)</f>
        <v>0</v>
      </c>
      <c r="EE48">
        <f>IF(Sheet1!J104=0,0,Sheet1!J104-$B$10)</f>
        <v>0</v>
      </c>
      <c r="EF48">
        <f>IF(Sheet1!K104=0,0,Sheet1!K104-$B$10)</f>
        <v>0</v>
      </c>
      <c r="EG48">
        <f>IF(Sheet1!L104=0,0,Sheet1!L104-$B$10)</f>
        <v>0</v>
      </c>
      <c r="EH48">
        <f>IF(Sheet1!M104=0,0,Sheet1!M104-$B$10)</f>
        <v>0</v>
      </c>
      <c r="EI48">
        <f>IF(Sheet1!N104=0,0,Sheet1!N104-$B$10)</f>
        <v>0</v>
      </c>
      <c r="EJ48">
        <f>IF(Sheet1!O104=0,0,Sheet1!O104-$B$10)</f>
        <v>0</v>
      </c>
      <c r="EK48">
        <f>IF(Sheet1!P104=0,0,Sheet1!P104-$B$10)</f>
        <v>0</v>
      </c>
      <c r="EL48">
        <f>IF(Sheet1!Q104=0,0,Sheet1!Q104-$B$10)</f>
        <v>0</v>
      </c>
      <c r="EM48">
        <f>IF(Sheet1!R104=0,0,Sheet1!R104-$B$10)</f>
        <v>0</v>
      </c>
      <c r="EN48">
        <f>IF(Sheet1!S104=0,0,Sheet1!S104-$B$10)</f>
        <v>0</v>
      </c>
      <c r="EO48">
        <f>IF(Sheet1!T104=0,0,Sheet1!T104-$B$10)</f>
        <v>0</v>
      </c>
      <c r="EP48">
        <f>IF(Sheet1!U104=0,0,Sheet1!U104-$B$10)</f>
        <v>0</v>
      </c>
      <c r="EQ48">
        <f>IF(Sheet1!V104=0,0,Sheet1!V104-$B$10)</f>
        <v>0</v>
      </c>
      <c r="ER48">
        <f>IF(Sheet1!W104=0,0,Sheet1!W104-$B$10)</f>
        <v>0</v>
      </c>
      <c r="ES48">
        <f>IF(Sheet1!X104=0,0,Sheet1!X104-$B$10)</f>
        <v>0</v>
      </c>
      <c r="ET48">
        <f>IF(Sheet1!Y104=0,0,Sheet1!Y104-$B$10)</f>
        <v>0</v>
      </c>
      <c r="EU48">
        <f>IF(Sheet1!Z104=0,0,Sheet1!Z104-$B$10)</f>
        <v>0</v>
      </c>
    </row>
    <row r="49" spans="2:151" ht="13.5">
      <c r="B49">
        <f>IF(Sheet1!B30=0,0,Sheet1!B30-$B$10)</f>
        <v>0</v>
      </c>
      <c r="C49">
        <f>IF(Sheet1!C30=0,0,Sheet1!C30-$B$10)</f>
        <v>0</v>
      </c>
      <c r="D49">
        <f>IF(Sheet1!D30=0,0,Sheet1!D30-$B$10)</f>
        <v>0</v>
      </c>
      <c r="E49">
        <f>IF(Sheet1!E30=0,0,Sheet1!E30-$B$10)</f>
        <v>0</v>
      </c>
      <c r="F49">
        <f>IF(Sheet1!F30=0,0,Sheet1!F30-$B$10)</f>
        <v>0</v>
      </c>
      <c r="G49">
        <f>IF(Sheet1!G30=0,0,Sheet1!G30-$B$10)</f>
        <v>0</v>
      </c>
      <c r="H49">
        <f>IF(Sheet1!H30=0,0,Sheet1!H30-$B$10)</f>
        <v>0</v>
      </c>
      <c r="I49">
        <f>IF(Sheet1!I30=0,0,Sheet1!I30-$B$10)</f>
        <v>0</v>
      </c>
      <c r="J49">
        <f>IF(Sheet1!J30=0,0,Sheet1!J30-$B$10)</f>
        <v>0</v>
      </c>
      <c r="K49">
        <f>IF(Sheet1!K30=0,0,Sheet1!K30-$B$10)</f>
        <v>0</v>
      </c>
      <c r="L49">
        <f>IF(Sheet1!L30=0,0,Sheet1!L30-$B$10)</f>
        <v>0</v>
      </c>
      <c r="M49">
        <f>IF(Sheet1!M30=0,0,Sheet1!M30-$B$10)</f>
        <v>0</v>
      </c>
      <c r="N49">
        <f>IF(Sheet1!N30=0,0,Sheet1!N30-$B$10)</f>
        <v>0</v>
      </c>
      <c r="O49">
        <f>IF(Sheet1!O30=0,0,Sheet1!O30-$B$10)</f>
        <v>0</v>
      </c>
      <c r="P49">
        <f>IF(Sheet1!P30=0,0,Sheet1!P30-$B$10)</f>
        <v>0</v>
      </c>
      <c r="Q49">
        <f>IF(Sheet1!Q30=0,0,Sheet1!Q30-$B$10)</f>
        <v>0</v>
      </c>
      <c r="R49">
        <f>IF(Sheet1!R30=0,0,Sheet1!R30-$B$10)</f>
        <v>0</v>
      </c>
      <c r="S49">
        <f>IF(Sheet1!S30=0,0,Sheet1!S30-$B$10)</f>
        <v>0</v>
      </c>
      <c r="T49">
        <f>IF(Sheet1!T30=0,0,Sheet1!T30-$B$10)</f>
        <v>0</v>
      </c>
      <c r="U49">
        <f>IF(Sheet1!U30=0,0,Sheet1!U30-$B$10)</f>
        <v>0</v>
      </c>
      <c r="V49">
        <f>IF(Sheet1!V30=0,0,Sheet1!V30-$B$10)</f>
        <v>0</v>
      </c>
      <c r="W49">
        <f>IF(Sheet1!W30=0,0,Sheet1!W30-$B$10)</f>
        <v>0</v>
      </c>
      <c r="X49">
        <f>IF(Sheet1!X30=0,0,Sheet1!X30-$B$10)</f>
        <v>0</v>
      </c>
      <c r="Y49">
        <f>IF(Sheet1!Y30=0,0,Sheet1!Y30-$B$10)</f>
        <v>0</v>
      </c>
      <c r="Z49">
        <f>IF(Sheet1!Z30=0,0,Sheet1!Z30-$B$10)</f>
        <v>0</v>
      </c>
      <c r="AA49">
        <f>IF(Sheet1!B45=0,0,Sheet1!B45-$B$10)</f>
        <v>0</v>
      </c>
      <c r="AB49">
        <f>IF(Sheet1!C45=0,0,Sheet1!C45-$B$10)</f>
        <v>0</v>
      </c>
      <c r="AC49">
        <f>IF(Sheet1!D45=0,0,Sheet1!D45-$B$10)</f>
        <v>0</v>
      </c>
      <c r="AD49">
        <f>IF(Sheet1!E45=0,0,Sheet1!E45-$B$10)</f>
        <v>0</v>
      </c>
      <c r="AE49">
        <f>IF(Sheet1!F45=0,0,Sheet1!F45-$B$10)</f>
        <v>0</v>
      </c>
      <c r="AF49">
        <f>IF(Sheet1!G45=0,0,Sheet1!G45-$B$10)</f>
        <v>0</v>
      </c>
      <c r="AG49">
        <f>IF(Sheet1!H45=0,0,Sheet1!H45-$B$10)</f>
        <v>0</v>
      </c>
      <c r="AH49">
        <f>IF(Sheet1!I45=0,0,Sheet1!I45-$B$10)</f>
        <v>0</v>
      </c>
      <c r="AI49">
        <f>IF(Sheet1!J45=0,0,Sheet1!J45-$B$10)</f>
        <v>0</v>
      </c>
      <c r="AJ49">
        <f>IF(Sheet1!K45=0,0,Sheet1!K45-$B$10)</f>
        <v>0</v>
      </c>
      <c r="AK49">
        <f>IF(Sheet1!L45=0,0,Sheet1!L45-$B$10)</f>
        <v>0</v>
      </c>
      <c r="AL49">
        <f>IF(Sheet1!M45=0,0,Sheet1!M45-$B$10)</f>
        <v>0</v>
      </c>
      <c r="AM49">
        <f>IF(Sheet1!N45=0,0,Sheet1!N45-$B$10)</f>
        <v>0</v>
      </c>
      <c r="AN49">
        <f>IF(Sheet1!O45=0,0,Sheet1!O45-$B$10)</f>
        <v>0</v>
      </c>
      <c r="AO49">
        <f>IF(Sheet1!P45=0,0,Sheet1!P45-$B$10)</f>
        <v>0</v>
      </c>
      <c r="AP49">
        <f>IF(Sheet1!Q45=0,0,Sheet1!Q45-$B$10)</f>
        <v>0</v>
      </c>
      <c r="AQ49">
        <f>IF(Sheet1!R45=0,0,Sheet1!R45-$B$10)</f>
        <v>0</v>
      </c>
      <c r="AR49">
        <f>IF(Sheet1!S45=0,0,Sheet1!S45-$B$10)</f>
        <v>0</v>
      </c>
      <c r="AS49">
        <f>IF(Sheet1!T45=0,0,Sheet1!T45-$B$10)</f>
        <v>0</v>
      </c>
      <c r="AT49">
        <f>IF(Sheet1!U45=0,0,Sheet1!U45-$B$10)</f>
        <v>0</v>
      </c>
      <c r="AU49">
        <f>IF(Sheet1!V45=0,0,Sheet1!V45-$B$10)</f>
        <v>0</v>
      </c>
      <c r="AV49">
        <f>IF(Sheet1!W45=0,0,Sheet1!W45-$B$10)</f>
        <v>0</v>
      </c>
      <c r="AW49">
        <f>IF(Sheet1!X45=0,0,Sheet1!X45-$B$10)</f>
        <v>0</v>
      </c>
      <c r="AX49">
        <f>IF(Sheet1!Y45=0,0,Sheet1!Y45-$B$10)</f>
        <v>0</v>
      </c>
      <c r="AY49">
        <f>IF(Sheet1!Z45=0,0,Sheet1!Z45-$B$10)</f>
        <v>0</v>
      </c>
      <c r="AZ49">
        <f>IF(Sheet1!B60=0,0,Sheet1!B60-$B$10)</f>
        <v>0</v>
      </c>
      <c r="BA49">
        <f>IF(Sheet1!C60=0,0,Sheet1!C60-$B$10)</f>
        <v>0</v>
      </c>
      <c r="BB49">
        <f>IF(Sheet1!D60=0,0,Sheet1!D60-$B$10)</f>
        <v>0</v>
      </c>
      <c r="BC49">
        <f>IF(Sheet1!E60=0,0,Sheet1!E60-$B$10)</f>
        <v>0</v>
      </c>
      <c r="BD49">
        <f>IF(Sheet1!I60=0,0,Sheet1!I60-$B$10)</f>
        <v>0</v>
      </c>
      <c r="BE49">
        <f>IF(Sheet1!G60=0,0,Sheet1!G60-$B$10)</f>
        <v>0</v>
      </c>
      <c r="BF49">
        <f>IF(Sheet1!H60=0,0,Sheet1!H60-$B$10)</f>
        <v>0</v>
      </c>
      <c r="BG49">
        <f>IF(Sheet1!I60=0,0,Sheet1!I60-$B$10)</f>
        <v>0</v>
      </c>
      <c r="BH49">
        <f>IF(Sheet1!J60=0,0,Sheet1!J60-$B$10)</f>
        <v>0</v>
      </c>
      <c r="BI49">
        <f>IF(Sheet1!K60=0,0,Sheet1!K60-$B$10)</f>
        <v>0</v>
      </c>
      <c r="BJ49">
        <f>IF(Sheet1!L60=0,0,Sheet1!L60-$B$10)</f>
        <v>0</v>
      </c>
      <c r="BK49">
        <f>IF(Sheet1!M60=0,0,Sheet1!M60-$B$10)</f>
        <v>0</v>
      </c>
      <c r="BL49">
        <f>IF(Sheet1!N60=0,0,Sheet1!N60-$B$10)</f>
        <v>0</v>
      </c>
      <c r="BM49">
        <f>IF(Sheet1!O60=0,0,Sheet1!O60-$B$10)</f>
        <v>0</v>
      </c>
      <c r="BN49">
        <f>IF(Sheet1!P60=0,0,Sheet1!P60-$B$10)</f>
        <v>0</v>
      </c>
      <c r="BO49">
        <f>IF(Sheet1!Q60=0,0,Sheet1!Q60-$B$10)</f>
        <v>0</v>
      </c>
      <c r="BP49">
        <f>IF(Sheet1!R60=0,0,Sheet1!R60-$B$10)</f>
        <v>0</v>
      </c>
      <c r="BQ49">
        <f>IF(Sheet1!S60=0,0,Sheet1!S60-$B$10)</f>
        <v>0</v>
      </c>
      <c r="BR49">
        <f>IF(Sheet1!T60=0,0,Sheet1!T60-$B$10)</f>
        <v>0</v>
      </c>
      <c r="BS49">
        <f>IF(Sheet1!U60=0,0,Sheet1!U60-$B$10)</f>
        <v>0</v>
      </c>
      <c r="BT49">
        <f>IF(Sheet1!V60=0,0,Sheet1!V60-$B$10)</f>
        <v>0</v>
      </c>
      <c r="BU49">
        <f>IF(Sheet1!W60=0,0,Sheet1!W60-$B$10)</f>
        <v>0</v>
      </c>
      <c r="BV49">
        <f>IF(Sheet1!X60=0,0,Sheet1!X60-$B$10)</f>
        <v>0</v>
      </c>
      <c r="BW49">
        <f>IF(Sheet1!Y60=0,0,Sheet1!Y60-$B$10)</f>
        <v>0</v>
      </c>
      <c r="BX49">
        <f>IF(Sheet1!Z60=0,0,Sheet1!Z60-$B$10)</f>
        <v>0</v>
      </c>
      <c r="BY49">
        <f>IF(Sheet1!B75=0,0,Sheet1!B75-$B$10)</f>
        <v>0</v>
      </c>
      <c r="BZ49">
        <f>IF(Sheet1!C75=0,0,Sheet1!C75-$B$10)</f>
        <v>0</v>
      </c>
      <c r="CA49">
        <f>IF(Sheet1!D75=0,0,Sheet1!D75-$B$10)</f>
        <v>0</v>
      </c>
      <c r="CB49">
        <f>IF(Sheet1!E75=0,0,Sheet1!E75-$B$10)</f>
        <v>0</v>
      </c>
      <c r="CC49">
        <f>IF(Sheet1!I75=0,0,Sheet1!I75-$B$10)</f>
        <v>0</v>
      </c>
      <c r="CD49">
        <f>IF(Sheet1!G75=0,0,Sheet1!G75-$B$10)</f>
        <v>0</v>
      </c>
      <c r="CE49">
        <f>IF(Sheet1!H75=0,0,Sheet1!H75-$B$10)</f>
        <v>0</v>
      </c>
      <c r="CF49">
        <f>IF(Sheet1!I75=0,0,Sheet1!I75-$B$10)</f>
        <v>0</v>
      </c>
      <c r="CG49">
        <f>IF(Sheet1!J75=0,0,Sheet1!J75-$B$10)</f>
        <v>0</v>
      </c>
      <c r="CH49">
        <f>IF(Sheet1!K75=0,0,Sheet1!K75-$B$10)</f>
        <v>0</v>
      </c>
      <c r="CI49">
        <f>IF(Sheet1!L75=0,0,Sheet1!L75-$B$10)</f>
        <v>0</v>
      </c>
      <c r="CJ49">
        <f>IF(Sheet1!M75=0,0,Sheet1!M75-$B$10)</f>
        <v>0</v>
      </c>
      <c r="CK49">
        <f>IF(Sheet1!N75=0,0,Sheet1!N75-$B$10)</f>
        <v>0</v>
      </c>
      <c r="CL49">
        <f>IF(Sheet1!O75=0,0,Sheet1!O75-$B$10)</f>
        <v>0</v>
      </c>
      <c r="CM49">
        <f>IF(Sheet1!P75=0,0,Sheet1!P75-$B$10)</f>
        <v>0</v>
      </c>
      <c r="CN49">
        <f>IF(Sheet1!Q75=0,0,Sheet1!Q75-$B$10)</f>
        <v>0</v>
      </c>
      <c r="CO49">
        <f>IF(Sheet1!R75=0,0,Sheet1!R75-$B$10)</f>
        <v>0</v>
      </c>
      <c r="CP49">
        <f>IF(Sheet1!S75=0,0,Sheet1!S75-$B$10)</f>
        <v>0</v>
      </c>
      <c r="CQ49">
        <f>IF(Sheet1!T75=0,0,Sheet1!T75-$B$10)</f>
        <v>0</v>
      </c>
      <c r="CR49">
        <f>IF(Sheet1!U75=0,0,Sheet1!U75-$B$10)</f>
        <v>0</v>
      </c>
      <c r="CS49">
        <f>IF(Sheet1!V75=0,0,Sheet1!V75-$B$10)</f>
        <v>0</v>
      </c>
      <c r="CT49">
        <f>IF(Sheet1!W75=0,0,Sheet1!W75-$B$10)</f>
        <v>0</v>
      </c>
      <c r="CU49">
        <f>IF(Sheet1!X75=0,0,Sheet1!X75-$B$10)</f>
        <v>0</v>
      </c>
      <c r="CV49">
        <f>IF(Sheet1!Y75=0,0,Sheet1!Y75-$B$10)</f>
        <v>0</v>
      </c>
      <c r="CW49">
        <f>IF(Sheet1!Z75=0,0,Sheet1!Z75-$B$10)</f>
        <v>0</v>
      </c>
      <c r="CX49">
        <f>IF(Sheet1!B90=0,0,Sheet1!B90-$B$10)</f>
        <v>0</v>
      </c>
      <c r="CY49">
        <f>IF(Sheet1!C90=0,0,Sheet1!C90-$B$10)</f>
        <v>0</v>
      </c>
      <c r="CZ49">
        <f>IF(Sheet1!D90=0,0,Sheet1!D90-$B$10)</f>
        <v>0</v>
      </c>
      <c r="DA49">
        <f>IF(Sheet1!E90=0,0,Sheet1!E90-$B$10)</f>
        <v>0</v>
      </c>
      <c r="DB49">
        <f>IF(Sheet1!F90=0,0,Sheet1!F90-$B$10)</f>
        <v>0</v>
      </c>
      <c r="DC49">
        <f>IF(Sheet1!G90=0,0,Sheet1!G90-$B$10)</f>
        <v>0</v>
      </c>
      <c r="DD49">
        <f>IF(Sheet1!H90=0,0,Sheet1!H90-$B$10)</f>
        <v>0</v>
      </c>
      <c r="DE49">
        <f>IF(Sheet1!I90=0,0,Sheet1!I90-$B$10)</f>
        <v>0</v>
      </c>
      <c r="DF49">
        <f>IF(Sheet1!J90=0,0,Sheet1!J90-$B$10)</f>
        <v>0</v>
      </c>
      <c r="DG49">
        <f>IF(Sheet1!K90=0,0,Sheet1!K90-$B$10)</f>
        <v>0</v>
      </c>
      <c r="DH49">
        <f>IF(Sheet1!L90=0,0,Sheet1!L90-$B$10)</f>
        <v>0</v>
      </c>
      <c r="DI49">
        <f>IF(Sheet1!M90=0,0,Sheet1!M90-$B$10)</f>
        <v>0</v>
      </c>
      <c r="DJ49">
        <f>IF(Sheet1!N90=0,0,Sheet1!N90-$B$10)</f>
        <v>0</v>
      </c>
      <c r="DK49">
        <f>IF(Sheet1!O90=0,0,Sheet1!O90-$B$10)</f>
        <v>0</v>
      </c>
      <c r="DL49">
        <f>IF(Sheet1!P90=0,0,Sheet1!P90-$B$10)</f>
        <v>0</v>
      </c>
      <c r="DM49">
        <f>IF(Sheet1!Q90=0,0,Sheet1!Q90-$B$10)</f>
        <v>0</v>
      </c>
      <c r="DN49">
        <f>IF(Sheet1!R90=0,0,Sheet1!R90-$B$10)</f>
        <v>0</v>
      </c>
      <c r="DO49">
        <f>IF(Sheet1!S90=0,0,Sheet1!S90-$B$10)</f>
        <v>0</v>
      </c>
      <c r="DP49">
        <f>IF(Sheet1!T90=0,0,Sheet1!T90-$B$10)</f>
        <v>0</v>
      </c>
      <c r="DQ49">
        <f>IF(Sheet1!U90=0,0,Sheet1!U90-$B$10)</f>
        <v>0</v>
      </c>
      <c r="DR49">
        <f>IF(Sheet1!V90=0,0,Sheet1!V90-$B$10)</f>
        <v>0</v>
      </c>
      <c r="DS49">
        <f>IF(Sheet1!W90=0,0,Sheet1!W90-$B$10)</f>
        <v>0</v>
      </c>
      <c r="DT49">
        <f>IF(Sheet1!X90=0,0,Sheet1!X90-$B$10)</f>
        <v>0</v>
      </c>
      <c r="DU49">
        <f>IF(Sheet1!Y90=0,0,Sheet1!Y90-$B$10)</f>
        <v>0</v>
      </c>
      <c r="DV49">
        <f>IF(Sheet1!Z90=0,0,Sheet1!Z90-$B$10)</f>
        <v>0</v>
      </c>
      <c r="DW49">
        <f>IF(Sheet1!B105=0,0,Sheet1!B105-$B$10)</f>
        <v>0</v>
      </c>
      <c r="DX49">
        <f>IF(Sheet1!C105=0,0,Sheet1!C105-$B$10)</f>
        <v>0</v>
      </c>
      <c r="DY49">
        <f>IF(Sheet1!D105=0,0,Sheet1!D105-$B$10)</f>
        <v>0</v>
      </c>
      <c r="DZ49">
        <f>IF(Sheet1!E105=0,0,Sheet1!E105-$B$10)</f>
        <v>0</v>
      </c>
      <c r="EA49">
        <f>IF(Sheet1!F105=0,0,Sheet1!F105-$B$10)</f>
        <v>0</v>
      </c>
      <c r="EB49">
        <f>IF(Sheet1!G105=0,0,Sheet1!G105-$B$10)</f>
        <v>0</v>
      </c>
      <c r="EC49">
        <f>IF(Sheet1!H105=0,0,Sheet1!H105-$B$10)</f>
        <v>0</v>
      </c>
      <c r="ED49">
        <f>IF(Sheet1!I105=0,0,Sheet1!I105-$B$10)</f>
        <v>0</v>
      </c>
      <c r="EE49">
        <f>IF(Sheet1!J105=0,0,Sheet1!J105-$B$10)</f>
        <v>0</v>
      </c>
      <c r="EF49">
        <f>IF(Sheet1!K105=0,0,Sheet1!K105-$B$10)</f>
        <v>0</v>
      </c>
      <c r="EG49">
        <f>IF(Sheet1!L105=0,0,Sheet1!L105-$B$10)</f>
        <v>0</v>
      </c>
      <c r="EH49">
        <f>IF(Sheet1!M105=0,0,Sheet1!M105-$B$10)</f>
        <v>0</v>
      </c>
      <c r="EI49">
        <f>IF(Sheet1!N105=0,0,Sheet1!N105-$B$10)</f>
        <v>0</v>
      </c>
      <c r="EJ49">
        <f>IF(Sheet1!O105=0,0,Sheet1!O105-$B$10)</f>
        <v>0</v>
      </c>
      <c r="EK49">
        <f>IF(Sheet1!P105=0,0,Sheet1!P105-$B$10)</f>
        <v>0</v>
      </c>
      <c r="EL49">
        <f>IF(Sheet1!Q105=0,0,Sheet1!Q105-$B$10)</f>
        <v>0</v>
      </c>
      <c r="EM49">
        <f>IF(Sheet1!R105=0,0,Sheet1!R105-$B$10)</f>
        <v>0</v>
      </c>
      <c r="EN49">
        <f>IF(Sheet1!S105=0,0,Sheet1!S105-$B$10)</f>
        <v>0</v>
      </c>
      <c r="EO49">
        <f>IF(Sheet1!T105=0,0,Sheet1!T105-$B$10)</f>
        <v>0</v>
      </c>
      <c r="EP49">
        <f>IF(Sheet1!U105=0,0,Sheet1!U105-$B$10)</f>
        <v>0</v>
      </c>
      <c r="EQ49">
        <f>IF(Sheet1!V105=0,0,Sheet1!V105-$B$10)</f>
        <v>0</v>
      </c>
      <c r="ER49">
        <f>IF(Sheet1!W105=0,0,Sheet1!W105-$B$10)</f>
        <v>0</v>
      </c>
      <c r="ES49">
        <f>IF(Sheet1!X105=0,0,Sheet1!X105-$B$10)</f>
        <v>0</v>
      </c>
      <c r="ET49">
        <f>IF(Sheet1!Y105=0,0,Sheet1!Y105-$B$10)</f>
        <v>0</v>
      </c>
      <c r="EU49">
        <f>IF(Sheet1!Z105=0,0,Sheet1!Z105-$B$10)</f>
        <v>0</v>
      </c>
    </row>
    <row r="50" spans="2:151" ht="13.5">
      <c r="B50">
        <f>IF(Sheet1!B31=0,0,Sheet1!B31-$B$10)</f>
        <v>0</v>
      </c>
      <c r="C50">
        <f>IF(Sheet1!C31=0,0,Sheet1!C31-$B$10)</f>
        <v>0</v>
      </c>
      <c r="D50">
        <f>IF(Sheet1!D31=0,0,Sheet1!D31-$B$10)</f>
        <v>0</v>
      </c>
      <c r="E50">
        <f>IF(Sheet1!E31=0,0,Sheet1!E31-$B$10)</f>
        <v>0</v>
      </c>
      <c r="F50">
        <f>IF(Sheet1!F31=0,0,Sheet1!F31-$B$10)</f>
        <v>0</v>
      </c>
      <c r="G50">
        <f>IF(Sheet1!G31=0,0,Sheet1!G31-$B$10)</f>
        <v>0</v>
      </c>
      <c r="H50">
        <f>IF(Sheet1!H31=0,0,Sheet1!H31-$B$10)</f>
        <v>0</v>
      </c>
      <c r="I50">
        <f>IF(Sheet1!I31=0,0,Sheet1!I31-$B$10)</f>
        <v>0</v>
      </c>
      <c r="J50">
        <f>IF(Sheet1!J31=0,0,Sheet1!J31-$B$10)</f>
        <v>0</v>
      </c>
      <c r="K50">
        <f>IF(Sheet1!K31=0,0,Sheet1!K31-$B$10)</f>
        <v>0</v>
      </c>
      <c r="L50">
        <f>IF(Sheet1!L31=0,0,Sheet1!L31-$B$10)</f>
        <v>0</v>
      </c>
      <c r="M50">
        <f>IF(Sheet1!M31=0,0,Sheet1!M31-$B$10)</f>
        <v>0</v>
      </c>
      <c r="N50">
        <f>IF(Sheet1!N31=0,0,Sheet1!N31-$B$10)</f>
        <v>0</v>
      </c>
      <c r="O50">
        <f>IF(Sheet1!O31=0,0,Sheet1!O31-$B$10)</f>
        <v>0</v>
      </c>
      <c r="P50">
        <f>IF(Sheet1!P31=0,0,Sheet1!P31-$B$10)</f>
        <v>0</v>
      </c>
      <c r="Q50">
        <f>IF(Sheet1!Q31=0,0,Sheet1!Q31-$B$10)</f>
        <v>0</v>
      </c>
      <c r="R50">
        <f>IF(Sheet1!R31=0,0,Sheet1!R31-$B$10)</f>
        <v>0</v>
      </c>
      <c r="S50">
        <f>IF(Sheet1!S31=0,0,Sheet1!S31-$B$10)</f>
        <v>0</v>
      </c>
      <c r="T50">
        <f>IF(Sheet1!T31=0,0,Sheet1!T31-$B$10)</f>
        <v>0</v>
      </c>
      <c r="U50">
        <f>IF(Sheet1!U31=0,0,Sheet1!U31-$B$10)</f>
        <v>0</v>
      </c>
      <c r="V50">
        <f>IF(Sheet1!V31=0,0,Sheet1!V31-$B$10)</f>
        <v>0</v>
      </c>
      <c r="W50">
        <f>IF(Sheet1!W31=0,0,Sheet1!W31-$B$10)</f>
        <v>0</v>
      </c>
      <c r="X50">
        <f>IF(Sheet1!X31=0,0,Sheet1!X31-$B$10)</f>
        <v>0</v>
      </c>
      <c r="Y50">
        <f>IF(Sheet1!Y31=0,0,Sheet1!Y31-$B$10)</f>
        <v>0</v>
      </c>
      <c r="Z50">
        <f>IF(Sheet1!Z31=0,0,Sheet1!Z31-$B$10)</f>
        <v>0</v>
      </c>
      <c r="AA50">
        <f>IF(Sheet1!B46=0,0,Sheet1!B46-$B$10)</f>
        <v>0</v>
      </c>
      <c r="AB50">
        <f>IF(Sheet1!C46=0,0,Sheet1!C46-$B$10)</f>
        <v>0</v>
      </c>
      <c r="AC50">
        <f>IF(Sheet1!D46=0,0,Sheet1!D46-$B$10)</f>
        <v>0</v>
      </c>
      <c r="AD50">
        <f>IF(Sheet1!E46=0,0,Sheet1!E46-$B$10)</f>
        <v>0</v>
      </c>
      <c r="AE50">
        <f>IF(Sheet1!F46=0,0,Sheet1!F46-$B$10)</f>
        <v>0</v>
      </c>
      <c r="AF50">
        <f>IF(Sheet1!G46=0,0,Sheet1!G46-$B$10)</f>
        <v>0</v>
      </c>
      <c r="AG50">
        <f>IF(Sheet1!H46=0,0,Sheet1!H46-$B$10)</f>
        <v>0</v>
      </c>
      <c r="AH50">
        <f>IF(Sheet1!I46=0,0,Sheet1!I46-$B$10)</f>
        <v>0</v>
      </c>
      <c r="AI50">
        <f>IF(Sheet1!J46=0,0,Sheet1!J46-$B$10)</f>
        <v>0</v>
      </c>
      <c r="AJ50">
        <f>IF(Sheet1!K46=0,0,Sheet1!K46-$B$10)</f>
        <v>0</v>
      </c>
      <c r="AK50">
        <f>IF(Sheet1!L46=0,0,Sheet1!L46-$B$10)</f>
        <v>0</v>
      </c>
      <c r="AL50">
        <f>IF(Sheet1!M46=0,0,Sheet1!M46-$B$10)</f>
        <v>0</v>
      </c>
      <c r="AM50">
        <f>IF(Sheet1!N46=0,0,Sheet1!N46-$B$10)</f>
        <v>0</v>
      </c>
      <c r="AN50">
        <f>IF(Sheet1!O46=0,0,Sheet1!O46-$B$10)</f>
        <v>0</v>
      </c>
      <c r="AO50">
        <f>IF(Sheet1!P46=0,0,Sheet1!P46-$B$10)</f>
        <v>0</v>
      </c>
      <c r="AP50">
        <f>IF(Sheet1!Q46=0,0,Sheet1!Q46-$B$10)</f>
        <v>0</v>
      </c>
      <c r="AQ50">
        <f>IF(Sheet1!R46=0,0,Sheet1!R46-$B$10)</f>
        <v>0</v>
      </c>
      <c r="AR50">
        <f>IF(Sheet1!S46=0,0,Sheet1!S46-$B$10)</f>
        <v>0</v>
      </c>
      <c r="AS50">
        <f>IF(Sheet1!T46=0,0,Sheet1!T46-$B$10)</f>
        <v>0</v>
      </c>
      <c r="AT50">
        <f>IF(Sheet1!U46=0,0,Sheet1!U46-$B$10)</f>
        <v>0</v>
      </c>
      <c r="AU50">
        <f>IF(Sheet1!V46=0,0,Sheet1!V46-$B$10)</f>
        <v>0</v>
      </c>
      <c r="AV50">
        <f>IF(Sheet1!W46=0,0,Sheet1!W46-$B$10)</f>
        <v>0</v>
      </c>
      <c r="AW50">
        <f>IF(Sheet1!X46=0,0,Sheet1!X46-$B$10)</f>
        <v>0</v>
      </c>
      <c r="AX50">
        <f>IF(Sheet1!Y46=0,0,Sheet1!Y46-$B$10)</f>
        <v>0</v>
      </c>
      <c r="AY50">
        <f>IF(Sheet1!Z46=0,0,Sheet1!Z46-$B$10)</f>
        <v>0</v>
      </c>
      <c r="AZ50">
        <f>IF(Sheet1!B61=0,0,Sheet1!B61-$B$10)</f>
        <v>0</v>
      </c>
      <c r="BA50">
        <f>IF(Sheet1!C61=0,0,Sheet1!C61-$B$10)</f>
        <v>0</v>
      </c>
      <c r="BB50">
        <f>IF(Sheet1!D61=0,0,Sheet1!D61-$B$10)</f>
        <v>0</v>
      </c>
      <c r="BC50">
        <f>IF(Sheet1!E61=0,0,Sheet1!E61-$B$10)</f>
        <v>0</v>
      </c>
      <c r="BD50">
        <f>IF(Sheet1!I61=0,0,Sheet1!I61-$B$10)</f>
        <v>0</v>
      </c>
      <c r="BE50">
        <f>IF(Sheet1!G61=0,0,Sheet1!G61-$B$10)</f>
        <v>0</v>
      </c>
      <c r="BF50">
        <f>IF(Sheet1!H61=0,0,Sheet1!H61-$B$10)</f>
        <v>0</v>
      </c>
      <c r="BG50">
        <f>IF(Sheet1!I61=0,0,Sheet1!I61-$B$10)</f>
        <v>0</v>
      </c>
      <c r="BH50">
        <f>IF(Sheet1!J61=0,0,Sheet1!J61-$B$10)</f>
        <v>0</v>
      </c>
      <c r="BI50">
        <f>IF(Sheet1!K61=0,0,Sheet1!K61-$B$10)</f>
        <v>0</v>
      </c>
      <c r="BJ50">
        <f>IF(Sheet1!L61=0,0,Sheet1!L61-$B$10)</f>
        <v>0</v>
      </c>
      <c r="BK50">
        <f>IF(Sheet1!M61=0,0,Sheet1!M61-$B$10)</f>
        <v>0</v>
      </c>
      <c r="BL50">
        <f>IF(Sheet1!N61=0,0,Sheet1!N61-$B$10)</f>
        <v>0</v>
      </c>
      <c r="BM50">
        <f>IF(Sheet1!O61=0,0,Sheet1!O61-$B$10)</f>
        <v>0</v>
      </c>
      <c r="BN50">
        <f>IF(Sheet1!P61=0,0,Sheet1!P61-$B$10)</f>
        <v>0</v>
      </c>
      <c r="BO50">
        <f>IF(Sheet1!Q61=0,0,Sheet1!Q61-$B$10)</f>
        <v>0</v>
      </c>
      <c r="BP50">
        <f>IF(Sheet1!R61=0,0,Sheet1!R61-$B$10)</f>
        <v>0</v>
      </c>
      <c r="BQ50">
        <f>IF(Sheet1!S61=0,0,Sheet1!S61-$B$10)</f>
        <v>0</v>
      </c>
      <c r="BR50">
        <f>IF(Sheet1!T61=0,0,Sheet1!T61-$B$10)</f>
        <v>0</v>
      </c>
      <c r="BS50">
        <f>IF(Sheet1!U61=0,0,Sheet1!U61-$B$10)</f>
        <v>0</v>
      </c>
      <c r="BT50">
        <f>IF(Sheet1!V61=0,0,Sheet1!V61-$B$10)</f>
        <v>0</v>
      </c>
      <c r="BU50">
        <f>IF(Sheet1!W61=0,0,Sheet1!W61-$B$10)</f>
        <v>0</v>
      </c>
      <c r="BV50">
        <f>IF(Sheet1!X61=0,0,Sheet1!X61-$B$10)</f>
        <v>0</v>
      </c>
      <c r="BW50">
        <f>IF(Sheet1!Y61=0,0,Sheet1!Y61-$B$10)</f>
        <v>0</v>
      </c>
      <c r="BX50">
        <f>IF(Sheet1!Z61=0,0,Sheet1!Z61-$B$10)</f>
        <v>0</v>
      </c>
      <c r="BY50">
        <f>IF(Sheet1!B76=0,0,Sheet1!B76-$B$10)</f>
        <v>0</v>
      </c>
      <c r="BZ50">
        <f>IF(Sheet1!C76=0,0,Sheet1!C76-$B$10)</f>
        <v>0</v>
      </c>
      <c r="CA50">
        <f>IF(Sheet1!D76=0,0,Sheet1!D76-$B$10)</f>
        <v>0</v>
      </c>
      <c r="CB50">
        <f>IF(Sheet1!E76=0,0,Sheet1!E76-$B$10)</f>
        <v>0</v>
      </c>
      <c r="CC50">
        <f>IF(Sheet1!I76=0,0,Sheet1!I76-$B$10)</f>
        <v>0</v>
      </c>
      <c r="CD50">
        <f>IF(Sheet1!G76=0,0,Sheet1!G76-$B$10)</f>
        <v>0</v>
      </c>
      <c r="CE50">
        <f>IF(Sheet1!H76=0,0,Sheet1!H76-$B$10)</f>
        <v>0</v>
      </c>
      <c r="CF50">
        <f>IF(Sheet1!I76=0,0,Sheet1!I76-$B$10)</f>
        <v>0</v>
      </c>
      <c r="CG50">
        <f>IF(Sheet1!J76=0,0,Sheet1!J76-$B$10)</f>
        <v>0</v>
      </c>
      <c r="CH50">
        <f>IF(Sheet1!K76=0,0,Sheet1!K76-$B$10)</f>
        <v>0</v>
      </c>
      <c r="CI50">
        <f>IF(Sheet1!L76=0,0,Sheet1!L76-$B$10)</f>
        <v>0</v>
      </c>
      <c r="CJ50">
        <f>IF(Sheet1!M76=0,0,Sheet1!M76-$B$10)</f>
        <v>0</v>
      </c>
      <c r="CK50">
        <f>IF(Sheet1!N76=0,0,Sheet1!N76-$B$10)</f>
        <v>0</v>
      </c>
      <c r="CL50">
        <f>IF(Sheet1!O76=0,0,Sheet1!O76-$B$10)</f>
        <v>0</v>
      </c>
      <c r="CM50">
        <f>IF(Sheet1!P76=0,0,Sheet1!P76-$B$10)</f>
        <v>0</v>
      </c>
      <c r="CN50">
        <f>IF(Sheet1!Q76=0,0,Sheet1!Q76-$B$10)</f>
        <v>0</v>
      </c>
      <c r="CO50">
        <f>IF(Sheet1!R76=0,0,Sheet1!R76-$B$10)</f>
        <v>0</v>
      </c>
      <c r="CP50">
        <f>IF(Sheet1!S76=0,0,Sheet1!S76-$B$10)</f>
        <v>0</v>
      </c>
      <c r="CQ50">
        <f>IF(Sheet1!T76=0,0,Sheet1!T76-$B$10)</f>
        <v>0</v>
      </c>
      <c r="CR50">
        <f>IF(Sheet1!U76=0,0,Sheet1!U76-$B$10)</f>
        <v>0</v>
      </c>
      <c r="CS50">
        <f>IF(Sheet1!V76=0,0,Sheet1!V76-$B$10)</f>
        <v>0</v>
      </c>
      <c r="CT50">
        <f>IF(Sheet1!W76=0,0,Sheet1!W76-$B$10)</f>
        <v>0</v>
      </c>
      <c r="CU50">
        <f>IF(Sheet1!X76=0,0,Sheet1!X76-$B$10)</f>
        <v>0</v>
      </c>
      <c r="CV50">
        <f>IF(Sheet1!Y76=0,0,Sheet1!Y76-$B$10)</f>
        <v>0</v>
      </c>
      <c r="CW50">
        <f>IF(Sheet1!Z76=0,0,Sheet1!Z76-$B$10)</f>
        <v>0</v>
      </c>
      <c r="CX50">
        <f>IF(Sheet1!B91=0,0,Sheet1!B91-$B$10)</f>
        <v>0</v>
      </c>
      <c r="CY50">
        <f>IF(Sheet1!C91=0,0,Sheet1!C91-$B$10)</f>
        <v>0</v>
      </c>
      <c r="CZ50">
        <f>IF(Sheet1!D91=0,0,Sheet1!D91-$B$10)</f>
        <v>0</v>
      </c>
      <c r="DA50">
        <f>IF(Sheet1!E91=0,0,Sheet1!E91-$B$10)</f>
        <v>0</v>
      </c>
      <c r="DB50">
        <f>IF(Sheet1!F91=0,0,Sheet1!F91-$B$10)</f>
        <v>0</v>
      </c>
      <c r="DC50">
        <f>IF(Sheet1!G91=0,0,Sheet1!G91-$B$10)</f>
        <v>0</v>
      </c>
      <c r="DD50">
        <f>IF(Sheet1!H91=0,0,Sheet1!H91-$B$10)</f>
        <v>0</v>
      </c>
      <c r="DE50">
        <f>IF(Sheet1!I91=0,0,Sheet1!I91-$B$10)</f>
        <v>0</v>
      </c>
      <c r="DF50">
        <f>IF(Sheet1!J91=0,0,Sheet1!J91-$B$10)</f>
        <v>0</v>
      </c>
      <c r="DG50">
        <f>IF(Sheet1!K91=0,0,Sheet1!K91-$B$10)</f>
        <v>0</v>
      </c>
      <c r="DH50">
        <f>IF(Sheet1!L91=0,0,Sheet1!L91-$B$10)</f>
        <v>0</v>
      </c>
      <c r="DI50">
        <f>IF(Sheet1!M91=0,0,Sheet1!M91-$B$10)</f>
        <v>0</v>
      </c>
      <c r="DJ50">
        <f>IF(Sheet1!N91=0,0,Sheet1!N91-$B$10)</f>
        <v>0</v>
      </c>
      <c r="DK50">
        <f>IF(Sheet1!O91=0,0,Sheet1!O91-$B$10)</f>
        <v>0</v>
      </c>
      <c r="DL50">
        <f>IF(Sheet1!P91=0,0,Sheet1!P91-$B$10)</f>
        <v>0</v>
      </c>
      <c r="DM50">
        <f>IF(Sheet1!Q91=0,0,Sheet1!Q91-$B$10)</f>
        <v>0</v>
      </c>
      <c r="DN50">
        <f>IF(Sheet1!R91=0,0,Sheet1!R91-$B$10)</f>
        <v>0</v>
      </c>
      <c r="DO50">
        <f>IF(Sheet1!S91=0,0,Sheet1!S91-$B$10)</f>
        <v>0</v>
      </c>
      <c r="DP50">
        <f>IF(Sheet1!T91=0,0,Sheet1!T91-$B$10)</f>
        <v>0</v>
      </c>
      <c r="DQ50">
        <f>IF(Sheet1!U91=0,0,Sheet1!U91-$B$10)</f>
        <v>0</v>
      </c>
      <c r="DR50">
        <f>IF(Sheet1!V91=0,0,Sheet1!V91-$B$10)</f>
        <v>0</v>
      </c>
      <c r="DS50">
        <f>IF(Sheet1!W91=0,0,Sheet1!W91-$B$10)</f>
        <v>0</v>
      </c>
      <c r="DT50">
        <f>IF(Sheet1!X91=0,0,Sheet1!X91-$B$10)</f>
        <v>0</v>
      </c>
      <c r="DU50">
        <f>IF(Sheet1!Y91=0,0,Sheet1!Y91-$B$10)</f>
        <v>0</v>
      </c>
      <c r="DV50">
        <f>IF(Sheet1!Z91=0,0,Sheet1!Z91-$B$10)</f>
        <v>0</v>
      </c>
      <c r="DW50">
        <f>IF(Sheet1!B106=0,0,Sheet1!B106-$B$10)</f>
        <v>0</v>
      </c>
      <c r="DX50">
        <f>IF(Sheet1!C106=0,0,Sheet1!C106-$B$10)</f>
        <v>0</v>
      </c>
      <c r="DY50">
        <f>IF(Sheet1!D106=0,0,Sheet1!D106-$B$10)</f>
        <v>0</v>
      </c>
      <c r="DZ50">
        <f>IF(Sheet1!E106=0,0,Sheet1!E106-$B$10)</f>
        <v>0</v>
      </c>
      <c r="EA50">
        <f>IF(Sheet1!F106=0,0,Sheet1!F106-$B$10)</f>
        <v>0</v>
      </c>
      <c r="EB50">
        <f>IF(Sheet1!G106=0,0,Sheet1!G106-$B$10)</f>
        <v>0</v>
      </c>
      <c r="EC50">
        <f>IF(Sheet1!H106=0,0,Sheet1!H106-$B$10)</f>
        <v>0</v>
      </c>
      <c r="ED50">
        <f>IF(Sheet1!I106=0,0,Sheet1!I106-$B$10)</f>
        <v>0</v>
      </c>
      <c r="EE50">
        <f>IF(Sheet1!J106=0,0,Sheet1!J106-$B$10)</f>
        <v>0</v>
      </c>
      <c r="EF50">
        <f>IF(Sheet1!K106=0,0,Sheet1!K106-$B$10)</f>
        <v>0</v>
      </c>
      <c r="EG50">
        <f>IF(Sheet1!L106=0,0,Sheet1!L106-$B$10)</f>
        <v>0</v>
      </c>
      <c r="EH50">
        <f>IF(Sheet1!M106=0,0,Sheet1!M106-$B$10)</f>
        <v>0</v>
      </c>
      <c r="EI50">
        <f>IF(Sheet1!N106=0,0,Sheet1!N106-$B$10)</f>
        <v>0</v>
      </c>
      <c r="EJ50">
        <f>IF(Sheet1!O106=0,0,Sheet1!O106-$B$10)</f>
        <v>0</v>
      </c>
      <c r="EK50">
        <f>IF(Sheet1!P106=0,0,Sheet1!P106-$B$10)</f>
        <v>0</v>
      </c>
      <c r="EL50">
        <f>IF(Sheet1!Q106=0,0,Sheet1!Q106-$B$10)</f>
        <v>0</v>
      </c>
      <c r="EM50">
        <f>IF(Sheet1!R106=0,0,Sheet1!R106-$B$10)</f>
        <v>0</v>
      </c>
      <c r="EN50">
        <f>IF(Sheet1!S106=0,0,Sheet1!S106-$B$10)</f>
        <v>0</v>
      </c>
      <c r="EO50">
        <f>IF(Sheet1!T106=0,0,Sheet1!T106-$B$10)</f>
        <v>0</v>
      </c>
      <c r="EP50">
        <f>IF(Sheet1!U106=0,0,Sheet1!U106-$B$10)</f>
        <v>0</v>
      </c>
      <c r="EQ50">
        <f>IF(Sheet1!V106=0,0,Sheet1!V106-$B$10)</f>
        <v>0</v>
      </c>
      <c r="ER50">
        <f>IF(Sheet1!W106=0,0,Sheet1!W106-$B$10)</f>
        <v>0</v>
      </c>
      <c r="ES50">
        <f>IF(Sheet1!X106=0,0,Sheet1!X106-$B$10)</f>
        <v>0</v>
      </c>
      <c r="ET50">
        <f>IF(Sheet1!Y106=0,0,Sheet1!Y106-$B$10)</f>
        <v>0</v>
      </c>
      <c r="EU50">
        <f>IF(Sheet1!Z106=0,0,Sheet1!Z106-$B$10)</f>
        <v>0</v>
      </c>
    </row>
    <row r="51" spans="2:151" ht="13.5">
      <c r="B51">
        <f>IF(Sheet1!B32=0,0,Sheet1!B32-$B$10)</f>
        <v>0</v>
      </c>
      <c r="C51">
        <f>IF(Sheet1!C32=0,0,Sheet1!C32-$B$10)</f>
        <v>0</v>
      </c>
      <c r="D51">
        <f>IF(Sheet1!D32=0,0,Sheet1!D32-$B$10)</f>
        <v>0</v>
      </c>
      <c r="E51">
        <f>IF(Sheet1!E32=0,0,Sheet1!E32-$B$10)</f>
        <v>0</v>
      </c>
      <c r="F51">
        <f>IF(Sheet1!F32=0,0,Sheet1!F32-$B$10)</f>
        <v>0</v>
      </c>
      <c r="G51">
        <f>IF(Sheet1!G32=0,0,Sheet1!G32-$B$10)</f>
        <v>0</v>
      </c>
      <c r="H51">
        <f>IF(Sheet1!H32=0,0,Sheet1!H32-$B$10)</f>
        <v>0</v>
      </c>
      <c r="I51">
        <f>IF(Sheet1!I32=0,0,Sheet1!I32-$B$10)</f>
        <v>0</v>
      </c>
      <c r="J51">
        <f>IF(Sheet1!J32=0,0,Sheet1!J32-$B$10)</f>
        <v>0</v>
      </c>
      <c r="K51">
        <f>IF(Sheet1!K32=0,0,Sheet1!K32-$B$10)</f>
        <v>0</v>
      </c>
      <c r="L51">
        <f>IF(Sheet1!L32=0,0,Sheet1!L32-$B$10)</f>
        <v>0</v>
      </c>
      <c r="M51">
        <f>IF(Sheet1!M32=0,0,Sheet1!M32-$B$10)</f>
        <v>0</v>
      </c>
      <c r="N51">
        <f>IF(Sheet1!N32=0,0,Sheet1!N32-$B$10)</f>
        <v>0</v>
      </c>
      <c r="O51">
        <f>IF(Sheet1!O32=0,0,Sheet1!O32-$B$10)</f>
        <v>0</v>
      </c>
      <c r="P51">
        <f>IF(Sheet1!P32=0,0,Sheet1!P32-$B$10)</f>
        <v>0</v>
      </c>
      <c r="Q51">
        <f>IF(Sheet1!Q32=0,0,Sheet1!Q32-$B$10)</f>
        <v>0</v>
      </c>
      <c r="R51">
        <f>IF(Sheet1!R32=0,0,Sheet1!R32-$B$10)</f>
        <v>0</v>
      </c>
      <c r="S51">
        <f>IF(Sheet1!S32=0,0,Sheet1!S32-$B$10)</f>
        <v>0</v>
      </c>
      <c r="T51">
        <f>IF(Sheet1!T32=0,0,Sheet1!T32-$B$10)</f>
        <v>0</v>
      </c>
      <c r="U51">
        <f>IF(Sheet1!U32=0,0,Sheet1!U32-$B$10)</f>
        <v>0</v>
      </c>
      <c r="V51">
        <f>IF(Sheet1!V32=0,0,Sheet1!V32-$B$10)</f>
        <v>0</v>
      </c>
      <c r="W51">
        <f>IF(Sheet1!W32=0,0,Sheet1!W32-$B$10)</f>
        <v>0</v>
      </c>
      <c r="X51">
        <f>IF(Sheet1!X32=0,0,Sheet1!X32-$B$10)</f>
        <v>0</v>
      </c>
      <c r="Y51">
        <f>IF(Sheet1!Y32=0,0,Sheet1!Y32-$B$10)</f>
        <v>0</v>
      </c>
      <c r="Z51">
        <f>IF(Sheet1!Z32=0,0,Sheet1!Z32-$B$10)</f>
        <v>0</v>
      </c>
      <c r="AA51">
        <f>IF(Sheet1!B47=0,0,Sheet1!B47-$B$10)</f>
        <v>0</v>
      </c>
      <c r="AB51">
        <f>IF(Sheet1!C47=0,0,Sheet1!C47-$B$10)</f>
        <v>0</v>
      </c>
      <c r="AC51">
        <f>IF(Sheet1!D47=0,0,Sheet1!D47-$B$10)</f>
        <v>0</v>
      </c>
      <c r="AD51">
        <f>IF(Sheet1!E47=0,0,Sheet1!E47-$B$10)</f>
        <v>0</v>
      </c>
      <c r="AE51">
        <f>IF(Sheet1!F47=0,0,Sheet1!F47-$B$10)</f>
        <v>0</v>
      </c>
      <c r="AF51">
        <f>IF(Sheet1!G47=0,0,Sheet1!G47-$B$10)</f>
        <v>0</v>
      </c>
      <c r="AG51">
        <f>IF(Sheet1!H47=0,0,Sheet1!H47-$B$10)</f>
        <v>0</v>
      </c>
      <c r="AH51">
        <f>IF(Sheet1!I47=0,0,Sheet1!I47-$B$10)</f>
        <v>0</v>
      </c>
      <c r="AI51">
        <f>IF(Sheet1!J47=0,0,Sheet1!J47-$B$10)</f>
        <v>0</v>
      </c>
      <c r="AJ51">
        <f>IF(Sheet1!K47=0,0,Sheet1!K47-$B$10)</f>
        <v>0</v>
      </c>
      <c r="AK51">
        <f>IF(Sheet1!L47=0,0,Sheet1!L47-$B$10)</f>
        <v>0</v>
      </c>
      <c r="AL51">
        <f>IF(Sheet1!M47=0,0,Sheet1!M47-$B$10)</f>
        <v>0</v>
      </c>
      <c r="AM51">
        <f>IF(Sheet1!N47=0,0,Sheet1!N47-$B$10)</f>
        <v>0</v>
      </c>
      <c r="AN51">
        <f>IF(Sheet1!O47=0,0,Sheet1!O47-$B$10)</f>
        <v>0</v>
      </c>
      <c r="AO51">
        <f>IF(Sheet1!P47=0,0,Sheet1!P47-$B$10)</f>
        <v>0</v>
      </c>
      <c r="AP51">
        <f>IF(Sheet1!Q47=0,0,Sheet1!Q47-$B$10)</f>
        <v>0</v>
      </c>
      <c r="AQ51">
        <f>IF(Sheet1!R47=0,0,Sheet1!R47-$B$10)</f>
        <v>0</v>
      </c>
      <c r="AR51">
        <f>IF(Sheet1!S47=0,0,Sheet1!S47-$B$10)</f>
        <v>0</v>
      </c>
      <c r="AS51">
        <f>IF(Sheet1!T47=0,0,Sheet1!T47-$B$10)</f>
        <v>0</v>
      </c>
      <c r="AT51">
        <f>IF(Sheet1!U47=0,0,Sheet1!U47-$B$10)</f>
        <v>0</v>
      </c>
      <c r="AU51">
        <f>IF(Sheet1!V47=0,0,Sheet1!V47-$B$10)</f>
        <v>0</v>
      </c>
      <c r="AV51">
        <f>IF(Sheet1!W47=0,0,Sheet1!W47-$B$10)</f>
        <v>0</v>
      </c>
      <c r="AW51">
        <f>IF(Sheet1!X47=0,0,Sheet1!X47-$B$10)</f>
        <v>0</v>
      </c>
      <c r="AX51">
        <f>IF(Sheet1!Y47=0,0,Sheet1!Y47-$B$10)</f>
        <v>0</v>
      </c>
      <c r="AY51">
        <f>IF(Sheet1!Z47=0,0,Sheet1!Z47-$B$10)</f>
        <v>0</v>
      </c>
      <c r="AZ51">
        <f>IF(Sheet1!B62=0,0,Sheet1!B62-$B$10)</f>
        <v>0</v>
      </c>
      <c r="BA51">
        <f>IF(Sheet1!C62=0,0,Sheet1!C62-$B$10)</f>
        <v>0</v>
      </c>
      <c r="BB51">
        <f>IF(Sheet1!D62=0,0,Sheet1!D62-$B$10)</f>
        <v>0</v>
      </c>
      <c r="BC51">
        <f>IF(Sheet1!E62=0,0,Sheet1!E62-$B$10)</f>
        <v>0</v>
      </c>
      <c r="BD51">
        <f>IF(Sheet1!I62=0,0,Sheet1!I62-$B$10)</f>
        <v>0</v>
      </c>
      <c r="BE51">
        <f>IF(Sheet1!G62=0,0,Sheet1!G62-$B$10)</f>
        <v>0</v>
      </c>
      <c r="BF51">
        <f>IF(Sheet1!H62=0,0,Sheet1!H62-$B$10)</f>
        <v>0</v>
      </c>
      <c r="BG51">
        <f>IF(Sheet1!I62=0,0,Sheet1!I62-$B$10)</f>
        <v>0</v>
      </c>
      <c r="BH51">
        <f>IF(Sheet1!J62=0,0,Sheet1!J62-$B$10)</f>
        <v>0</v>
      </c>
      <c r="BI51">
        <f>IF(Sheet1!K62=0,0,Sheet1!K62-$B$10)</f>
        <v>0</v>
      </c>
      <c r="BJ51">
        <f>IF(Sheet1!L62=0,0,Sheet1!L62-$B$10)</f>
        <v>0</v>
      </c>
      <c r="BK51">
        <f>IF(Sheet1!M62=0,0,Sheet1!M62-$B$10)</f>
        <v>0</v>
      </c>
      <c r="BL51">
        <f>IF(Sheet1!N62=0,0,Sheet1!N62-$B$10)</f>
        <v>0</v>
      </c>
      <c r="BM51">
        <f>IF(Sheet1!O62=0,0,Sheet1!O62-$B$10)</f>
        <v>0</v>
      </c>
      <c r="BN51">
        <f>IF(Sheet1!P62=0,0,Sheet1!P62-$B$10)</f>
        <v>0</v>
      </c>
      <c r="BO51">
        <f>IF(Sheet1!Q62=0,0,Sheet1!Q62-$B$10)</f>
        <v>0</v>
      </c>
      <c r="BP51">
        <f>IF(Sheet1!R62=0,0,Sheet1!R62-$B$10)</f>
        <v>0</v>
      </c>
      <c r="BQ51">
        <f>IF(Sheet1!S62=0,0,Sheet1!S62-$B$10)</f>
        <v>0</v>
      </c>
      <c r="BR51">
        <f>IF(Sheet1!T62=0,0,Sheet1!T62-$B$10)</f>
        <v>0</v>
      </c>
      <c r="BS51">
        <f>IF(Sheet1!U62=0,0,Sheet1!U62-$B$10)</f>
        <v>0</v>
      </c>
      <c r="BT51">
        <f>IF(Sheet1!V62=0,0,Sheet1!V62-$B$10)</f>
        <v>0</v>
      </c>
      <c r="BU51">
        <f>IF(Sheet1!W62=0,0,Sheet1!W62-$B$10)</f>
        <v>0</v>
      </c>
      <c r="BV51">
        <f>IF(Sheet1!X62=0,0,Sheet1!X62-$B$10)</f>
        <v>0</v>
      </c>
      <c r="BW51">
        <f>IF(Sheet1!Y62=0,0,Sheet1!Y62-$B$10)</f>
        <v>0</v>
      </c>
      <c r="BX51">
        <f>IF(Sheet1!Z62=0,0,Sheet1!Z62-$B$10)</f>
        <v>0</v>
      </c>
      <c r="BY51">
        <f>IF(Sheet1!B77=0,0,Sheet1!B77-$B$10)</f>
        <v>0</v>
      </c>
      <c r="BZ51">
        <f>IF(Sheet1!C77=0,0,Sheet1!C77-$B$10)</f>
        <v>0</v>
      </c>
      <c r="CA51">
        <f>IF(Sheet1!D77=0,0,Sheet1!D77-$B$10)</f>
        <v>0</v>
      </c>
      <c r="CB51">
        <f>IF(Sheet1!E77=0,0,Sheet1!E77-$B$10)</f>
        <v>0</v>
      </c>
      <c r="CC51">
        <f>IF(Sheet1!I77=0,0,Sheet1!I77-$B$10)</f>
        <v>0</v>
      </c>
      <c r="CD51">
        <f>IF(Sheet1!G77=0,0,Sheet1!G77-$B$10)</f>
        <v>0</v>
      </c>
      <c r="CE51">
        <f>IF(Sheet1!H77=0,0,Sheet1!H77-$B$10)</f>
        <v>0</v>
      </c>
      <c r="CF51">
        <f>IF(Sheet1!I77=0,0,Sheet1!I77-$B$10)</f>
        <v>0</v>
      </c>
      <c r="CG51">
        <f>IF(Sheet1!J77=0,0,Sheet1!J77-$B$10)</f>
        <v>0</v>
      </c>
      <c r="CH51">
        <f>IF(Sheet1!K77=0,0,Sheet1!K77-$B$10)</f>
        <v>0</v>
      </c>
      <c r="CI51">
        <f>IF(Sheet1!L77=0,0,Sheet1!L77-$B$10)</f>
        <v>0</v>
      </c>
      <c r="CJ51">
        <f>IF(Sheet1!M77=0,0,Sheet1!M77-$B$10)</f>
        <v>0</v>
      </c>
      <c r="CK51">
        <f>IF(Sheet1!N77=0,0,Sheet1!N77-$B$10)</f>
        <v>0</v>
      </c>
      <c r="CL51">
        <f>IF(Sheet1!O77=0,0,Sheet1!O77-$B$10)</f>
        <v>0</v>
      </c>
      <c r="CM51">
        <f>IF(Sheet1!P77=0,0,Sheet1!P77-$B$10)</f>
        <v>0</v>
      </c>
      <c r="CN51">
        <f>IF(Sheet1!Q77=0,0,Sheet1!Q77-$B$10)</f>
        <v>0</v>
      </c>
      <c r="CO51">
        <f>IF(Sheet1!R77=0,0,Sheet1!R77-$B$10)</f>
        <v>0</v>
      </c>
      <c r="CP51">
        <f>IF(Sheet1!S77=0,0,Sheet1!S77-$B$10)</f>
        <v>0</v>
      </c>
      <c r="CQ51">
        <f>IF(Sheet1!T77=0,0,Sheet1!T77-$B$10)</f>
        <v>0</v>
      </c>
      <c r="CR51">
        <f>IF(Sheet1!U77=0,0,Sheet1!U77-$B$10)</f>
        <v>0</v>
      </c>
      <c r="CS51">
        <f>IF(Sheet1!V77=0,0,Sheet1!V77-$B$10)</f>
        <v>0</v>
      </c>
      <c r="CT51">
        <f>IF(Sheet1!W77=0,0,Sheet1!W77-$B$10)</f>
        <v>0</v>
      </c>
      <c r="CU51">
        <f>IF(Sheet1!X77=0,0,Sheet1!X77-$B$10)</f>
        <v>0</v>
      </c>
      <c r="CV51">
        <f>IF(Sheet1!Y77=0,0,Sheet1!Y77-$B$10)</f>
        <v>0</v>
      </c>
      <c r="CW51">
        <f>IF(Sheet1!Z77=0,0,Sheet1!Z77-$B$10)</f>
        <v>0</v>
      </c>
      <c r="CX51">
        <f>IF(Sheet1!B92=0,0,Sheet1!B92-$B$10)</f>
        <v>0</v>
      </c>
      <c r="CY51">
        <f>IF(Sheet1!C92=0,0,Sheet1!C92-$B$10)</f>
        <v>0</v>
      </c>
      <c r="CZ51">
        <f>IF(Sheet1!D92=0,0,Sheet1!D92-$B$10)</f>
        <v>0</v>
      </c>
      <c r="DA51">
        <f>IF(Sheet1!E92=0,0,Sheet1!E92-$B$10)</f>
        <v>0</v>
      </c>
      <c r="DB51">
        <f>IF(Sheet1!F92=0,0,Sheet1!F92-$B$10)</f>
        <v>0</v>
      </c>
      <c r="DC51">
        <f>IF(Sheet1!G92=0,0,Sheet1!G92-$B$10)</f>
        <v>0</v>
      </c>
      <c r="DD51">
        <f>IF(Sheet1!H92=0,0,Sheet1!H92-$B$10)</f>
        <v>0</v>
      </c>
      <c r="DE51">
        <f>IF(Sheet1!I92=0,0,Sheet1!I92-$B$10)</f>
        <v>0</v>
      </c>
      <c r="DF51">
        <f>IF(Sheet1!J92=0,0,Sheet1!J92-$B$10)</f>
        <v>0</v>
      </c>
      <c r="DG51">
        <f>IF(Sheet1!K92=0,0,Sheet1!K92-$B$10)</f>
        <v>0</v>
      </c>
      <c r="DH51">
        <f>IF(Sheet1!L92=0,0,Sheet1!L92-$B$10)</f>
        <v>0</v>
      </c>
      <c r="DI51">
        <f>IF(Sheet1!M92=0,0,Sheet1!M92-$B$10)</f>
        <v>0</v>
      </c>
      <c r="DJ51">
        <f>IF(Sheet1!N92=0,0,Sheet1!N92-$B$10)</f>
        <v>0</v>
      </c>
      <c r="DK51">
        <f>IF(Sheet1!O92=0,0,Sheet1!O92-$B$10)</f>
        <v>0</v>
      </c>
      <c r="DL51">
        <f>IF(Sheet1!P92=0,0,Sheet1!P92-$B$10)</f>
        <v>0</v>
      </c>
      <c r="DM51">
        <f>IF(Sheet1!Q92=0,0,Sheet1!Q92-$B$10)</f>
        <v>0</v>
      </c>
      <c r="DN51">
        <f>IF(Sheet1!R92=0,0,Sheet1!R92-$B$10)</f>
        <v>0</v>
      </c>
      <c r="DO51">
        <f>IF(Sheet1!S92=0,0,Sheet1!S92-$B$10)</f>
        <v>0</v>
      </c>
      <c r="DP51">
        <f>IF(Sheet1!T92=0,0,Sheet1!T92-$B$10)</f>
        <v>0</v>
      </c>
      <c r="DQ51">
        <f>IF(Sheet1!U92=0,0,Sheet1!U92-$B$10)</f>
        <v>0</v>
      </c>
      <c r="DR51">
        <f>IF(Sheet1!V92=0,0,Sheet1!V92-$B$10)</f>
        <v>0</v>
      </c>
      <c r="DS51">
        <f>IF(Sheet1!W92=0,0,Sheet1!W92-$B$10)</f>
        <v>0</v>
      </c>
      <c r="DT51">
        <f>IF(Sheet1!X92=0,0,Sheet1!X92-$B$10)</f>
        <v>0</v>
      </c>
      <c r="DU51">
        <f>IF(Sheet1!Y92=0,0,Sheet1!Y92-$B$10)</f>
        <v>0</v>
      </c>
      <c r="DV51">
        <f>IF(Sheet1!Z92=0,0,Sheet1!Z92-$B$10)</f>
        <v>0</v>
      </c>
      <c r="DW51">
        <f>IF(Sheet1!B107=0,0,Sheet1!B107-$B$10)</f>
        <v>0</v>
      </c>
      <c r="DX51">
        <f>IF(Sheet1!C107=0,0,Sheet1!C107-$B$10)</f>
        <v>0</v>
      </c>
      <c r="DY51">
        <f>IF(Sheet1!D107=0,0,Sheet1!D107-$B$10)</f>
        <v>0</v>
      </c>
      <c r="DZ51">
        <f>IF(Sheet1!E107=0,0,Sheet1!E107-$B$10)</f>
        <v>0</v>
      </c>
      <c r="EA51">
        <f>IF(Sheet1!F107=0,0,Sheet1!F107-$B$10)</f>
        <v>0</v>
      </c>
      <c r="EB51">
        <f>IF(Sheet1!G107=0,0,Sheet1!G107-$B$10)</f>
        <v>0</v>
      </c>
      <c r="EC51">
        <f>IF(Sheet1!H107=0,0,Sheet1!H107-$B$10)</f>
        <v>0</v>
      </c>
      <c r="ED51">
        <f>IF(Sheet1!I107=0,0,Sheet1!I107-$B$10)</f>
        <v>0</v>
      </c>
      <c r="EE51">
        <f>IF(Sheet1!J107=0,0,Sheet1!J107-$B$10)</f>
        <v>0</v>
      </c>
      <c r="EF51">
        <f>IF(Sheet1!K107=0,0,Sheet1!K107-$B$10)</f>
        <v>0</v>
      </c>
      <c r="EG51">
        <f>IF(Sheet1!L107=0,0,Sheet1!L107-$B$10)</f>
        <v>0</v>
      </c>
      <c r="EH51">
        <f>IF(Sheet1!M107=0,0,Sheet1!M107-$B$10)</f>
        <v>0</v>
      </c>
      <c r="EI51">
        <f>IF(Sheet1!N107=0,0,Sheet1!N107-$B$10)</f>
        <v>0</v>
      </c>
      <c r="EJ51">
        <f>IF(Sheet1!O107=0,0,Sheet1!O107-$B$10)</f>
        <v>0</v>
      </c>
      <c r="EK51">
        <f>IF(Sheet1!P107=0,0,Sheet1!P107-$B$10)</f>
        <v>0</v>
      </c>
      <c r="EL51">
        <f>IF(Sheet1!Q107=0,0,Sheet1!Q107-$B$10)</f>
        <v>0</v>
      </c>
      <c r="EM51">
        <f>IF(Sheet1!R107=0,0,Sheet1!R107-$B$10)</f>
        <v>0</v>
      </c>
      <c r="EN51">
        <f>IF(Sheet1!S107=0,0,Sheet1!S107-$B$10)</f>
        <v>0</v>
      </c>
      <c r="EO51">
        <f>IF(Sheet1!T107=0,0,Sheet1!T107-$B$10)</f>
        <v>0</v>
      </c>
      <c r="EP51">
        <f>IF(Sheet1!U107=0,0,Sheet1!U107-$B$10)</f>
        <v>0</v>
      </c>
      <c r="EQ51">
        <f>IF(Sheet1!V107=0,0,Sheet1!V107-$B$10)</f>
        <v>0</v>
      </c>
      <c r="ER51">
        <f>IF(Sheet1!W107=0,0,Sheet1!W107-$B$10)</f>
        <v>0</v>
      </c>
      <c r="ES51">
        <f>IF(Sheet1!X107=0,0,Sheet1!X107-$B$10)</f>
        <v>0</v>
      </c>
      <c r="ET51">
        <f>IF(Sheet1!Y107=0,0,Sheet1!Y107-$B$10)</f>
        <v>0</v>
      </c>
      <c r="EU51">
        <f>IF(Sheet1!Z107=0,0,Sheet1!Z107-$B$10)</f>
        <v>0</v>
      </c>
    </row>
    <row r="52" spans="1:151" ht="13.5">
      <c r="A52" s="185" t="s">
        <v>312</v>
      </c>
      <c r="B52">
        <f aca="true" t="shared" si="16" ref="B52:B61">B42*B42</f>
        <v>11.0833506944451</v>
      </c>
      <c r="C52">
        <f aca="true" t="shared" si="17" ref="C52:BN53">C42*C42</f>
        <v>1.146684027777518</v>
      </c>
      <c r="D52">
        <f t="shared" si="17"/>
        <v>0.0733506944444034</v>
      </c>
      <c r="E52">
        <f t="shared" si="17"/>
        <v>5.42501736111157</v>
      </c>
      <c r="F52">
        <f t="shared" si="17"/>
        <v>0</v>
      </c>
      <c r="G52">
        <f t="shared" si="17"/>
        <v>1.0591840277778402</v>
      </c>
      <c r="H52">
        <f t="shared" si="17"/>
        <v>1.7666840277780398</v>
      </c>
      <c r="I52">
        <f t="shared" si="17"/>
        <v>1.3708506944442138</v>
      </c>
      <c r="J52">
        <f t="shared" si="17"/>
        <v>1.5108506944446307</v>
      </c>
      <c r="K52">
        <f t="shared" si="17"/>
        <v>0</v>
      </c>
      <c r="L52">
        <f t="shared" si="17"/>
        <v>1.8791840277776324</v>
      </c>
      <c r="M52">
        <f t="shared" si="17"/>
        <v>0.13751736111107177</v>
      </c>
      <c r="N52">
        <f t="shared" si="17"/>
        <v>0.325850694444306</v>
      </c>
      <c r="O52">
        <f t="shared" si="17"/>
        <v>1.0591840277778402</v>
      </c>
      <c r="P52">
        <f t="shared" si="17"/>
        <v>0</v>
      </c>
      <c r="Q52">
        <f t="shared" si="17"/>
        <v>0.0050173611110939315</v>
      </c>
      <c r="R52">
        <f t="shared" si="17"/>
        <v>0.4500173611109789</v>
      </c>
      <c r="S52">
        <f t="shared" si="17"/>
        <v>0.758350694444352</v>
      </c>
      <c r="T52">
        <f t="shared" si="17"/>
        <v>1.3708506944442138</v>
      </c>
      <c r="U52">
        <f t="shared" si="17"/>
        <v>0</v>
      </c>
      <c r="V52">
        <f t="shared" si="17"/>
        <v>0</v>
      </c>
      <c r="W52">
        <f t="shared" si="17"/>
        <v>0</v>
      </c>
      <c r="X52">
        <f t="shared" si="17"/>
        <v>0</v>
      </c>
      <c r="Y52">
        <f t="shared" si="17"/>
        <v>0</v>
      </c>
      <c r="Z52">
        <f t="shared" si="17"/>
        <v>0</v>
      </c>
      <c r="AA52">
        <f t="shared" si="17"/>
        <v>0.758350694444352</v>
      </c>
      <c r="AB52">
        <f t="shared" si="17"/>
        <v>5.620850694444193</v>
      </c>
      <c r="AC52">
        <f t="shared" si="17"/>
        <v>5.42501736111157</v>
      </c>
      <c r="AD52">
        <f t="shared" si="17"/>
        <v>0.8633506944446698</v>
      </c>
      <c r="AE52">
        <f t="shared" si="17"/>
        <v>0</v>
      </c>
      <c r="AF52">
        <f t="shared" si="17"/>
        <v>0.029184027777744113</v>
      </c>
      <c r="AG52">
        <f t="shared" si="17"/>
        <v>0.05251736111114585</v>
      </c>
      <c r="AH52">
        <f t="shared" si="17"/>
        <v>0.029184027777744113</v>
      </c>
      <c r="AI52">
        <f t="shared" si="17"/>
        <v>0.0050173611110939315</v>
      </c>
      <c r="AJ52">
        <f t="shared" si="17"/>
        <v>0</v>
      </c>
      <c r="AK52">
        <f t="shared" si="17"/>
        <v>0.016684027777791485</v>
      </c>
      <c r="AL52">
        <f t="shared" si="17"/>
        <v>0.0050173611110939315</v>
      </c>
      <c r="AM52">
        <f t="shared" si="17"/>
        <v>3.3458506944448048</v>
      </c>
      <c r="AN52">
        <f t="shared" si="17"/>
        <v>0.05251736111114585</v>
      </c>
      <c r="AO52">
        <f t="shared" si="17"/>
        <v>0</v>
      </c>
      <c r="AP52">
        <f t="shared" si="17"/>
        <v>1.146684027777518</v>
      </c>
      <c r="AQ52">
        <f t="shared" si="17"/>
        <v>1.0591840277778402</v>
      </c>
      <c r="AR52">
        <f t="shared" si="17"/>
        <v>9.430017361110366</v>
      </c>
      <c r="AS52">
        <f t="shared" si="17"/>
        <v>0.029184027777744113</v>
      </c>
      <c r="AT52">
        <f t="shared" si="17"/>
        <v>0</v>
      </c>
      <c r="AU52">
        <f t="shared" si="17"/>
        <v>0</v>
      </c>
      <c r="AV52">
        <f t="shared" si="17"/>
        <v>0</v>
      </c>
      <c r="AW52">
        <f t="shared" si="17"/>
        <v>0</v>
      </c>
      <c r="AX52">
        <f t="shared" si="17"/>
        <v>0</v>
      </c>
      <c r="AY52">
        <f t="shared" si="17"/>
        <v>0</v>
      </c>
      <c r="AZ52">
        <f t="shared" si="17"/>
        <v>0</v>
      </c>
      <c r="BA52">
        <f t="shared" si="17"/>
        <v>0</v>
      </c>
      <c r="BB52">
        <f t="shared" si="17"/>
        <v>0</v>
      </c>
      <c r="BC52">
        <f t="shared" si="17"/>
        <v>0</v>
      </c>
      <c r="BD52">
        <f t="shared" si="17"/>
        <v>0</v>
      </c>
      <c r="BE52">
        <f t="shared" si="17"/>
        <v>0</v>
      </c>
      <c r="BF52">
        <f t="shared" si="17"/>
        <v>0</v>
      </c>
      <c r="BG52">
        <f t="shared" si="17"/>
        <v>0</v>
      </c>
      <c r="BH52">
        <f t="shared" si="17"/>
        <v>0</v>
      </c>
      <c r="BI52">
        <f t="shared" si="17"/>
        <v>0</v>
      </c>
      <c r="BJ52">
        <f t="shared" si="17"/>
        <v>0</v>
      </c>
      <c r="BK52">
        <f t="shared" si="17"/>
        <v>0</v>
      </c>
      <c r="BL52">
        <f t="shared" si="17"/>
        <v>0</v>
      </c>
      <c r="BM52">
        <f t="shared" si="17"/>
        <v>0</v>
      </c>
      <c r="BN52">
        <f t="shared" si="17"/>
        <v>0</v>
      </c>
      <c r="BO52">
        <f aca="true" t="shared" si="18" ref="BO52:DZ55">BO42*BO42</f>
        <v>0</v>
      </c>
      <c r="BP52">
        <f t="shared" si="18"/>
        <v>0</v>
      </c>
      <c r="BQ52">
        <f t="shared" si="18"/>
        <v>0</v>
      </c>
      <c r="BR52">
        <f t="shared" si="18"/>
        <v>0</v>
      </c>
      <c r="BS52">
        <f t="shared" si="18"/>
        <v>0</v>
      </c>
      <c r="BT52">
        <f t="shared" si="18"/>
        <v>0</v>
      </c>
      <c r="BU52">
        <f t="shared" si="18"/>
        <v>0</v>
      </c>
      <c r="BV52">
        <f t="shared" si="18"/>
        <v>0</v>
      </c>
      <c r="BW52">
        <f t="shared" si="18"/>
        <v>0</v>
      </c>
      <c r="BX52">
        <f t="shared" si="18"/>
        <v>0</v>
      </c>
      <c r="BY52">
        <f t="shared" si="18"/>
        <v>0</v>
      </c>
      <c r="BZ52">
        <f t="shared" si="18"/>
        <v>0</v>
      </c>
      <c r="CA52">
        <f t="shared" si="18"/>
        <v>0</v>
      </c>
      <c r="CB52">
        <f t="shared" si="18"/>
        <v>0</v>
      </c>
      <c r="CC52">
        <f t="shared" si="18"/>
        <v>0</v>
      </c>
      <c r="CD52">
        <f t="shared" si="18"/>
        <v>0</v>
      </c>
      <c r="CE52">
        <f t="shared" si="18"/>
        <v>0</v>
      </c>
      <c r="CF52">
        <f t="shared" si="18"/>
        <v>0</v>
      </c>
      <c r="CG52">
        <f t="shared" si="18"/>
        <v>0</v>
      </c>
      <c r="CH52">
        <f t="shared" si="18"/>
        <v>0</v>
      </c>
      <c r="CI52">
        <f t="shared" si="18"/>
        <v>0</v>
      </c>
      <c r="CJ52">
        <f t="shared" si="18"/>
        <v>0</v>
      </c>
      <c r="CK52">
        <f t="shared" si="18"/>
        <v>0</v>
      </c>
      <c r="CL52">
        <f t="shared" si="18"/>
        <v>0</v>
      </c>
      <c r="CM52">
        <f t="shared" si="18"/>
        <v>0</v>
      </c>
      <c r="CN52">
        <f t="shared" si="18"/>
        <v>0</v>
      </c>
      <c r="CO52">
        <f t="shared" si="18"/>
        <v>0</v>
      </c>
      <c r="CP52">
        <f t="shared" si="18"/>
        <v>0</v>
      </c>
      <c r="CQ52">
        <f t="shared" si="18"/>
        <v>0</v>
      </c>
      <c r="CR52">
        <f t="shared" si="18"/>
        <v>0</v>
      </c>
      <c r="CS52">
        <f t="shared" si="18"/>
        <v>0</v>
      </c>
      <c r="CT52">
        <f t="shared" si="18"/>
        <v>0</v>
      </c>
      <c r="CU52">
        <f t="shared" si="18"/>
        <v>0</v>
      </c>
      <c r="CV52">
        <f t="shared" si="18"/>
        <v>0</v>
      </c>
      <c r="CW52">
        <f t="shared" si="18"/>
        <v>0</v>
      </c>
      <c r="CX52">
        <f t="shared" si="18"/>
        <v>0</v>
      </c>
      <c r="CY52">
        <f t="shared" si="18"/>
        <v>0</v>
      </c>
      <c r="CZ52">
        <f t="shared" si="18"/>
        <v>0</v>
      </c>
      <c r="DA52">
        <f t="shared" si="18"/>
        <v>0</v>
      </c>
      <c r="DB52">
        <f t="shared" si="18"/>
        <v>0</v>
      </c>
      <c r="DC52">
        <f t="shared" si="18"/>
        <v>0</v>
      </c>
      <c r="DD52">
        <f t="shared" si="18"/>
        <v>0</v>
      </c>
      <c r="DE52">
        <f t="shared" si="18"/>
        <v>0</v>
      </c>
      <c r="DF52">
        <f t="shared" si="18"/>
        <v>0</v>
      </c>
      <c r="DG52">
        <f t="shared" si="18"/>
        <v>0</v>
      </c>
      <c r="DH52">
        <f t="shared" si="18"/>
        <v>0</v>
      </c>
      <c r="DI52">
        <f t="shared" si="18"/>
        <v>0</v>
      </c>
      <c r="DJ52">
        <f t="shared" si="18"/>
        <v>0</v>
      </c>
      <c r="DK52">
        <f t="shared" si="18"/>
        <v>0</v>
      </c>
      <c r="DL52">
        <f t="shared" si="18"/>
        <v>0</v>
      </c>
      <c r="DM52">
        <f t="shared" si="18"/>
        <v>0</v>
      </c>
      <c r="DN52">
        <f t="shared" si="18"/>
        <v>0</v>
      </c>
      <c r="DO52">
        <f t="shared" si="18"/>
        <v>0</v>
      </c>
      <c r="DP52">
        <f t="shared" si="18"/>
        <v>0</v>
      </c>
      <c r="DQ52">
        <f t="shared" si="18"/>
        <v>0</v>
      </c>
      <c r="DR52">
        <f t="shared" si="18"/>
        <v>0</v>
      </c>
      <c r="DS52">
        <f t="shared" si="18"/>
        <v>0</v>
      </c>
      <c r="DT52">
        <f t="shared" si="18"/>
        <v>0</v>
      </c>
      <c r="DU52">
        <f t="shared" si="18"/>
        <v>0</v>
      </c>
      <c r="DV52">
        <f t="shared" si="18"/>
        <v>0</v>
      </c>
      <c r="DW52">
        <f t="shared" si="18"/>
        <v>0</v>
      </c>
      <c r="DX52">
        <f t="shared" si="18"/>
        <v>0</v>
      </c>
      <c r="DY52">
        <f t="shared" si="18"/>
        <v>0</v>
      </c>
      <c r="DZ52">
        <f t="shared" si="18"/>
        <v>0</v>
      </c>
      <c r="EA52">
        <f aca="true" t="shared" si="19" ref="EA52:EU54">EA42*EA42</f>
        <v>0</v>
      </c>
      <c r="EB52">
        <f t="shared" si="19"/>
        <v>0</v>
      </c>
      <c r="EC52">
        <f t="shared" si="19"/>
        <v>0</v>
      </c>
      <c r="ED52">
        <f t="shared" si="19"/>
        <v>0</v>
      </c>
      <c r="EE52">
        <f t="shared" si="19"/>
        <v>0</v>
      </c>
      <c r="EF52">
        <f t="shared" si="19"/>
        <v>0</v>
      </c>
      <c r="EG52">
        <f t="shared" si="19"/>
        <v>0</v>
      </c>
      <c r="EH52">
        <f t="shared" si="19"/>
        <v>0</v>
      </c>
      <c r="EI52">
        <f t="shared" si="19"/>
        <v>0</v>
      </c>
      <c r="EJ52">
        <f t="shared" si="19"/>
        <v>0</v>
      </c>
      <c r="EK52">
        <f t="shared" si="19"/>
        <v>0</v>
      </c>
      <c r="EL52">
        <f t="shared" si="19"/>
        <v>0</v>
      </c>
      <c r="EM52">
        <f t="shared" si="19"/>
        <v>0</v>
      </c>
      <c r="EN52">
        <f t="shared" si="19"/>
        <v>0</v>
      </c>
      <c r="EO52">
        <f t="shared" si="19"/>
        <v>0</v>
      </c>
      <c r="EP52">
        <f t="shared" si="19"/>
        <v>0</v>
      </c>
      <c r="EQ52">
        <f t="shared" si="19"/>
        <v>0</v>
      </c>
      <c r="ER52">
        <f t="shared" si="19"/>
        <v>0</v>
      </c>
      <c r="ES52">
        <f t="shared" si="19"/>
        <v>0</v>
      </c>
      <c r="ET52">
        <f t="shared" si="19"/>
        <v>0</v>
      </c>
      <c r="EU52">
        <f t="shared" si="19"/>
        <v>0</v>
      </c>
    </row>
    <row r="53" spans="2:151" ht="13.5">
      <c r="B53">
        <f t="shared" si="16"/>
        <v>1.5108506944446307</v>
      </c>
      <c r="C53">
        <f aca="true" t="shared" si="20" ref="C53:Q53">C43*C43</f>
        <v>0.0050173611110939315</v>
      </c>
      <c r="D53">
        <f t="shared" si="20"/>
        <v>0.0733506944444034</v>
      </c>
      <c r="E53">
        <f t="shared" si="20"/>
        <v>0.05251736111114585</v>
      </c>
      <c r="F53">
        <f t="shared" si="20"/>
        <v>0</v>
      </c>
      <c r="G53">
        <f t="shared" si="20"/>
        <v>4.969184027778116</v>
      </c>
      <c r="H53">
        <f t="shared" si="20"/>
        <v>2.46751736111073</v>
      </c>
      <c r="I53">
        <f t="shared" si="20"/>
        <v>1.0591840277778402</v>
      </c>
      <c r="J53">
        <f t="shared" si="20"/>
        <v>8.580017361111821</v>
      </c>
      <c r="K53">
        <f t="shared" si="20"/>
        <v>0</v>
      </c>
      <c r="L53">
        <f t="shared" si="20"/>
        <v>0.758350694444352</v>
      </c>
      <c r="M53">
        <f t="shared" si="20"/>
        <v>1.6150173611109184</v>
      </c>
      <c r="N53">
        <f t="shared" si="20"/>
        <v>0.13751736111107177</v>
      </c>
      <c r="O53">
        <f t="shared" si="20"/>
        <v>0.18418402777788187</v>
      </c>
      <c r="P53">
        <f t="shared" si="20"/>
        <v>0</v>
      </c>
      <c r="Q53">
        <f t="shared" si="20"/>
        <v>5.42501736111157</v>
      </c>
      <c r="R53">
        <f t="shared" si="17"/>
        <v>0.28001736111114317</v>
      </c>
      <c r="S53">
        <f t="shared" si="17"/>
        <v>0.0050173611110939315</v>
      </c>
      <c r="T53">
        <f t="shared" si="17"/>
        <v>2.0425173611114578</v>
      </c>
      <c r="U53">
        <f t="shared" si="17"/>
        <v>0</v>
      </c>
      <c r="V53">
        <f t="shared" si="17"/>
        <v>0</v>
      </c>
      <c r="W53">
        <f t="shared" si="17"/>
        <v>0</v>
      </c>
      <c r="X53">
        <f t="shared" si="17"/>
        <v>0</v>
      </c>
      <c r="Y53">
        <f t="shared" si="17"/>
        <v>0</v>
      </c>
      <c r="Z53">
        <f t="shared" si="17"/>
        <v>0</v>
      </c>
      <c r="AA53">
        <f t="shared" si="17"/>
        <v>0.5941840277776609</v>
      </c>
      <c r="AB53">
        <f t="shared" si="17"/>
        <v>3.3458506944448048</v>
      </c>
      <c r="AC53">
        <f t="shared" si="17"/>
        <v>3.7216840277782457</v>
      </c>
      <c r="AD53">
        <f t="shared" si="17"/>
        <v>0.0050173611110939315</v>
      </c>
      <c r="AE53">
        <f t="shared" si="17"/>
        <v>0</v>
      </c>
      <c r="AF53">
        <f t="shared" si="17"/>
        <v>1.8791840277776324</v>
      </c>
      <c r="AG53">
        <f t="shared" si="17"/>
        <v>0.0050173611110939315</v>
      </c>
      <c r="AH53">
        <f t="shared" si="17"/>
        <v>8.825850694444265</v>
      </c>
      <c r="AI53">
        <f t="shared" si="17"/>
        <v>1.7666840277780398</v>
      </c>
      <c r="AJ53">
        <f t="shared" si="17"/>
        <v>0</v>
      </c>
      <c r="AK53">
        <f t="shared" si="17"/>
        <v>0.016684027777791485</v>
      </c>
      <c r="AL53">
        <f t="shared" si="17"/>
        <v>8.241684027777474</v>
      </c>
      <c r="AM53">
        <f t="shared" si="17"/>
        <v>1.0591840277778402</v>
      </c>
      <c r="AN53">
        <f t="shared" si="17"/>
        <v>1.6150173611109184</v>
      </c>
      <c r="AO53">
        <f t="shared" si="17"/>
        <v>0</v>
      </c>
      <c r="AP53">
        <f t="shared" si="17"/>
        <v>0.18418402777788187</v>
      </c>
      <c r="AQ53">
        <f t="shared" si="17"/>
        <v>0.325850694444306</v>
      </c>
      <c r="AR53">
        <f t="shared" si="17"/>
        <v>0.0050173611110939315</v>
      </c>
      <c r="AS53">
        <f t="shared" si="17"/>
        <v>4.117517361111235</v>
      </c>
      <c r="AT53">
        <f t="shared" si="17"/>
        <v>0</v>
      </c>
      <c r="AU53">
        <f t="shared" si="17"/>
        <v>0</v>
      </c>
      <c r="AV53">
        <f t="shared" si="17"/>
        <v>0</v>
      </c>
      <c r="AW53">
        <f t="shared" si="17"/>
        <v>0</v>
      </c>
      <c r="AX53">
        <f t="shared" si="17"/>
        <v>0</v>
      </c>
      <c r="AY53">
        <f t="shared" si="17"/>
        <v>0</v>
      </c>
      <c r="AZ53">
        <f t="shared" si="17"/>
        <v>0</v>
      </c>
      <c r="BA53">
        <f t="shared" si="17"/>
        <v>0</v>
      </c>
      <c r="BB53">
        <f t="shared" si="17"/>
        <v>0</v>
      </c>
      <c r="BC53">
        <f t="shared" si="17"/>
        <v>0</v>
      </c>
      <c r="BD53">
        <f t="shared" si="17"/>
        <v>0</v>
      </c>
      <c r="BE53">
        <f t="shared" si="17"/>
        <v>0</v>
      </c>
      <c r="BF53">
        <f t="shared" si="17"/>
        <v>0</v>
      </c>
      <c r="BG53">
        <f t="shared" si="17"/>
        <v>0</v>
      </c>
      <c r="BH53">
        <f t="shared" si="17"/>
        <v>0</v>
      </c>
      <c r="BI53">
        <f t="shared" si="17"/>
        <v>0</v>
      </c>
      <c r="BJ53">
        <f t="shared" si="17"/>
        <v>0</v>
      </c>
      <c r="BK53">
        <f t="shared" si="17"/>
        <v>0</v>
      </c>
      <c r="BL53">
        <f t="shared" si="17"/>
        <v>0</v>
      </c>
      <c r="BM53">
        <f t="shared" si="17"/>
        <v>0</v>
      </c>
      <c r="BN53">
        <f t="shared" si="17"/>
        <v>0</v>
      </c>
      <c r="BO53">
        <f t="shared" si="18"/>
        <v>0</v>
      </c>
      <c r="BP53">
        <f t="shared" si="18"/>
        <v>0</v>
      </c>
      <c r="BQ53">
        <f t="shared" si="18"/>
        <v>0</v>
      </c>
      <c r="BR53">
        <f t="shared" si="18"/>
        <v>0</v>
      </c>
      <c r="BS53">
        <f t="shared" si="18"/>
        <v>0</v>
      </c>
      <c r="BT53">
        <f t="shared" si="18"/>
        <v>0</v>
      </c>
      <c r="BU53">
        <f t="shared" si="18"/>
        <v>0</v>
      </c>
      <c r="BV53">
        <f t="shared" si="18"/>
        <v>0</v>
      </c>
      <c r="BW53">
        <f t="shared" si="18"/>
        <v>0</v>
      </c>
      <c r="BX53">
        <f t="shared" si="18"/>
        <v>0</v>
      </c>
      <c r="BY53">
        <f t="shared" si="18"/>
        <v>0</v>
      </c>
      <c r="BZ53">
        <f t="shared" si="18"/>
        <v>0</v>
      </c>
      <c r="CA53">
        <f t="shared" si="18"/>
        <v>0</v>
      </c>
      <c r="CB53">
        <f t="shared" si="18"/>
        <v>0</v>
      </c>
      <c r="CC53">
        <f t="shared" si="18"/>
        <v>0</v>
      </c>
      <c r="CD53">
        <f t="shared" si="18"/>
        <v>0</v>
      </c>
      <c r="CE53">
        <f t="shared" si="18"/>
        <v>0</v>
      </c>
      <c r="CF53">
        <f t="shared" si="18"/>
        <v>0</v>
      </c>
      <c r="CG53">
        <f t="shared" si="18"/>
        <v>0</v>
      </c>
      <c r="CH53">
        <f t="shared" si="18"/>
        <v>0</v>
      </c>
      <c r="CI53">
        <f t="shared" si="18"/>
        <v>0</v>
      </c>
      <c r="CJ53">
        <f t="shared" si="18"/>
        <v>0</v>
      </c>
      <c r="CK53">
        <f t="shared" si="18"/>
        <v>0</v>
      </c>
      <c r="CL53">
        <f t="shared" si="18"/>
        <v>0</v>
      </c>
      <c r="CM53">
        <f t="shared" si="18"/>
        <v>0</v>
      </c>
      <c r="CN53">
        <f t="shared" si="18"/>
        <v>0</v>
      </c>
      <c r="CO53">
        <f t="shared" si="18"/>
        <v>0</v>
      </c>
      <c r="CP53">
        <f t="shared" si="18"/>
        <v>0</v>
      </c>
      <c r="CQ53">
        <f t="shared" si="18"/>
        <v>0</v>
      </c>
      <c r="CR53">
        <f t="shared" si="18"/>
        <v>0</v>
      </c>
      <c r="CS53">
        <f t="shared" si="18"/>
        <v>0</v>
      </c>
      <c r="CT53">
        <f t="shared" si="18"/>
        <v>0</v>
      </c>
      <c r="CU53">
        <f t="shared" si="18"/>
        <v>0</v>
      </c>
      <c r="CV53">
        <f t="shared" si="18"/>
        <v>0</v>
      </c>
      <c r="CW53">
        <f t="shared" si="18"/>
        <v>0</v>
      </c>
      <c r="CX53">
        <f t="shared" si="18"/>
        <v>0</v>
      </c>
      <c r="CY53">
        <f t="shared" si="18"/>
        <v>0</v>
      </c>
      <c r="CZ53">
        <f t="shared" si="18"/>
        <v>0</v>
      </c>
      <c r="DA53">
        <f t="shared" si="18"/>
        <v>0</v>
      </c>
      <c r="DB53">
        <f t="shared" si="18"/>
        <v>0</v>
      </c>
      <c r="DC53">
        <f t="shared" si="18"/>
        <v>0</v>
      </c>
      <c r="DD53">
        <f t="shared" si="18"/>
        <v>0</v>
      </c>
      <c r="DE53">
        <f t="shared" si="18"/>
        <v>0</v>
      </c>
      <c r="DF53">
        <f t="shared" si="18"/>
        <v>0</v>
      </c>
      <c r="DG53">
        <f t="shared" si="18"/>
        <v>0</v>
      </c>
      <c r="DH53">
        <f t="shared" si="18"/>
        <v>0</v>
      </c>
      <c r="DI53">
        <f t="shared" si="18"/>
        <v>0</v>
      </c>
      <c r="DJ53">
        <f t="shared" si="18"/>
        <v>0</v>
      </c>
      <c r="DK53">
        <f t="shared" si="18"/>
        <v>0</v>
      </c>
      <c r="DL53">
        <f t="shared" si="18"/>
        <v>0</v>
      </c>
      <c r="DM53">
        <f t="shared" si="18"/>
        <v>0</v>
      </c>
      <c r="DN53">
        <f t="shared" si="18"/>
        <v>0</v>
      </c>
      <c r="DO53">
        <f t="shared" si="18"/>
        <v>0</v>
      </c>
      <c r="DP53">
        <f t="shared" si="18"/>
        <v>0</v>
      </c>
      <c r="DQ53">
        <f t="shared" si="18"/>
        <v>0</v>
      </c>
      <c r="DR53">
        <f t="shared" si="18"/>
        <v>0</v>
      </c>
      <c r="DS53">
        <f t="shared" si="18"/>
        <v>0</v>
      </c>
      <c r="DT53">
        <f t="shared" si="18"/>
        <v>0</v>
      </c>
      <c r="DU53">
        <f t="shared" si="18"/>
        <v>0</v>
      </c>
      <c r="DV53">
        <f t="shared" si="18"/>
        <v>0</v>
      </c>
      <c r="DW53">
        <f t="shared" si="18"/>
        <v>0</v>
      </c>
      <c r="DX53">
        <f t="shared" si="18"/>
        <v>0</v>
      </c>
      <c r="DY53">
        <f t="shared" si="18"/>
        <v>0</v>
      </c>
      <c r="DZ53">
        <f t="shared" si="18"/>
        <v>0</v>
      </c>
      <c r="EA53">
        <f t="shared" si="19"/>
        <v>0</v>
      </c>
      <c r="EB53">
        <f t="shared" si="19"/>
        <v>0</v>
      </c>
      <c r="EC53">
        <f t="shared" si="19"/>
        <v>0</v>
      </c>
      <c r="ED53">
        <f t="shared" si="19"/>
        <v>0</v>
      </c>
      <c r="EE53">
        <f t="shared" si="19"/>
        <v>0</v>
      </c>
      <c r="EF53">
        <f t="shared" si="19"/>
        <v>0</v>
      </c>
      <c r="EG53">
        <f t="shared" si="19"/>
        <v>0</v>
      </c>
      <c r="EH53">
        <f t="shared" si="19"/>
        <v>0</v>
      </c>
      <c r="EI53">
        <f t="shared" si="19"/>
        <v>0</v>
      </c>
      <c r="EJ53">
        <f t="shared" si="19"/>
        <v>0</v>
      </c>
      <c r="EK53">
        <f t="shared" si="19"/>
        <v>0</v>
      </c>
      <c r="EL53">
        <f t="shared" si="19"/>
        <v>0</v>
      </c>
      <c r="EM53">
        <f t="shared" si="19"/>
        <v>0</v>
      </c>
      <c r="EN53">
        <f t="shared" si="19"/>
        <v>0</v>
      </c>
      <c r="EO53">
        <f t="shared" si="19"/>
        <v>0</v>
      </c>
      <c r="EP53">
        <f t="shared" si="19"/>
        <v>0</v>
      </c>
      <c r="EQ53">
        <f t="shared" si="19"/>
        <v>0</v>
      </c>
      <c r="ER53">
        <f t="shared" si="19"/>
        <v>0</v>
      </c>
      <c r="ES53">
        <f t="shared" si="19"/>
        <v>0</v>
      </c>
      <c r="ET53">
        <f t="shared" si="19"/>
        <v>0</v>
      </c>
      <c r="EU53">
        <f t="shared" si="19"/>
        <v>0</v>
      </c>
    </row>
    <row r="54" spans="2:151" ht="13.5">
      <c r="B54">
        <f t="shared" si="16"/>
        <v>0.9425173611110522</v>
      </c>
      <c r="C54">
        <f aca="true" t="shared" si="21" ref="C54:BN57">C44*C44</f>
        <v>0.758350694444352</v>
      </c>
      <c r="D54">
        <f t="shared" si="21"/>
        <v>0.18418402777788187</v>
      </c>
      <c r="E54">
        <f t="shared" si="21"/>
        <v>0.5316840277778883</v>
      </c>
      <c r="F54">
        <f t="shared" si="21"/>
        <v>0</v>
      </c>
      <c r="G54">
        <f t="shared" si="21"/>
        <v>2.6541840277779505</v>
      </c>
      <c r="H54">
        <f t="shared" si="21"/>
        <v>3.3458506944448048</v>
      </c>
      <c r="I54">
        <f t="shared" si="21"/>
        <v>1.5108506944446307</v>
      </c>
      <c r="J54">
        <f t="shared" si="21"/>
        <v>3.135850694444176</v>
      </c>
      <c r="K54">
        <f t="shared" si="21"/>
        <v>0</v>
      </c>
      <c r="L54">
        <f t="shared" si="21"/>
        <v>0.8633506944446698</v>
      </c>
      <c r="M54">
        <f t="shared" si="21"/>
        <v>0.22168402777774923</v>
      </c>
      <c r="N54">
        <f t="shared" si="21"/>
        <v>0.18418402777788187</v>
      </c>
      <c r="O54">
        <f t="shared" si="21"/>
        <v>0.5941840277776609</v>
      </c>
      <c r="P54">
        <f t="shared" si="21"/>
        <v>0</v>
      </c>
      <c r="Q54">
        <f t="shared" si="21"/>
        <v>0.5316840277778883</v>
      </c>
      <c r="R54">
        <f t="shared" si="21"/>
        <v>0.4500173611109789</v>
      </c>
      <c r="S54">
        <f t="shared" si="21"/>
        <v>0.029184027777744113</v>
      </c>
      <c r="T54">
        <f t="shared" si="21"/>
        <v>0.029184027777744113</v>
      </c>
      <c r="U54">
        <f t="shared" si="21"/>
        <v>0</v>
      </c>
      <c r="V54">
        <f t="shared" si="21"/>
        <v>0</v>
      </c>
      <c r="W54">
        <f t="shared" si="21"/>
        <v>0</v>
      </c>
      <c r="X54">
        <f t="shared" si="21"/>
        <v>0</v>
      </c>
      <c r="Y54">
        <f t="shared" si="21"/>
        <v>0</v>
      </c>
      <c r="Z54">
        <f t="shared" si="21"/>
        <v>0</v>
      </c>
      <c r="AA54">
        <f t="shared" si="21"/>
        <v>1.275017361111231</v>
      </c>
      <c r="AB54">
        <f t="shared" si="21"/>
        <v>0.28001736111114317</v>
      </c>
      <c r="AC54">
        <f t="shared" si="21"/>
        <v>0.0050173611110939315</v>
      </c>
      <c r="AD54">
        <f t="shared" si="21"/>
        <v>0.13751736111107177</v>
      </c>
      <c r="AE54">
        <f t="shared" si="21"/>
        <v>0</v>
      </c>
      <c r="AF54">
        <f t="shared" si="21"/>
        <v>1.6150173611109184</v>
      </c>
      <c r="AG54">
        <f t="shared" si="21"/>
        <v>6.105017361110962</v>
      </c>
      <c r="AH54">
        <f t="shared" si="21"/>
        <v>10.054184027777152</v>
      </c>
      <c r="AI54">
        <f t="shared" si="21"/>
        <v>3.135850694444176</v>
      </c>
      <c r="AJ54">
        <f t="shared" si="21"/>
        <v>0</v>
      </c>
      <c r="AK54">
        <f t="shared" si="21"/>
        <v>0.029184027777744113</v>
      </c>
      <c r="AL54">
        <f t="shared" si="21"/>
        <v>0.325850694444306</v>
      </c>
      <c r="AM54">
        <f t="shared" si="21"/>
        <v>1.7666840277780398</v>
      </c>
      <c r="AN54">
        <f t="shared" si="21"/>
        <v>0.05251736111114585</v>
      </c>
      <c r="AO54">
        <f t="shared" si="21"/>
        <v>0</v>
      </c>
      <c r="AP54">
        <f t="shared" si="21"/>
        <v>4.288350694443942</v>
      </c>
      <c r="AQ54">
        <f t="shared" si="21"/>
        <v>0.22168402777774923</v>
      </c>
      <c r="AR54">
        <f t="shared" si="21"/>
        <v>0.0050173611110939315</v>
      </c>
      <c r="AS54">
        <f t="shared" si="21"/>
        <v>0.4500173611109789</v>
      </c>
      <c r="AT54">
        <f t="shared" si="21"/>
        <v>0</v>
      </c>
      <c r="AU54">
        <f t="shared" si="21"/>
        <v>0</v>
      </c>
      <c r="AV54">
        <f t="shared" si="21"/>
        <v>0</v>
      </c>
      <c r="AW54">
        <f t="shared" si="21"/>
        <v>0</v>
      </c>
      <c r="AX54">
        <f t="shared" si="21"/>
        <v>0</v>
      </c>
      <c r="AY54">
        <f t="shared" si="21"/>
        <v>0</v>
      </c>
      <c r="AZ54">
        <f t="shared" si="21"/>
        <v>0</v>
      </c>
      <c r="BA54">
        <f t="shared" si="21"/>
        <v>0</v>
      </c>
      <c r="BB54">
        <f t="shared" si="21"/>
        <v>0</v>
      </c>
      <c r="BC54">
        <f t="shared" si="21"/>
        <v>0</v>
      </c>
      <c r="BD54">
        <f t="shared" si="21"/>
        <v>0</v>
      </c>
      <c r="BE54">
        <f t="shared" si="21"/>
        <v>0</v>
      </c>
      <c r="BF54">
        <f t="shared" si="21"/>
        <v>0</v>
      </c>
      <c r="BG54">
        <f t="shared" si="21"/>
        <v>0</v>
      </c>
      <c r="BH54">
        <f t="shared" si="21"/>
        <v>0</v>
      </c>
      <c r="BI54">
        <f t="shared" si="21"/>
        <v>0</v>
      </c>
      <c r="BJ54">
        <f t="shared" si="21"/>
        <v>0</v>
      </c>
      <c r="BK54">
        <f t="shared" si="21"/>
        <v>0</v>
      </c>
      <c r="BL54">
        <f t="shared" si="21"/>
        <v>0</v>
      </c>
      <c r="BM54">
        <f t="shared" si="21"/>
        <v>0</v>
      </c>
      <c r="BN54">
        <f t="shared" si="21"/>
        <v>0</v>
      </c>
      <c r="BO54">
        <f t="shared" si="18"/>
        <v>0</v>
      </c>
      <c r="BP54">
        <f t="shared" si="18"/>
        <v>0</v>
      </c>
      <c r="BQ54">
        <f t="shared" si="18"/>
        <v>0</v>
      </c>
      <c r="BR54">
        <f t="shared" si="18"/>
        <v>0</v>
      </c>
      <c r="BS54">
        <f t="shared" si="18"/>
        <v>0</v>
      </c>
      <c r="BT54">
        <f t="shared" si="18"/>
        <v>0</v>
      </c>
      <c r="BU54">
        <f t="shared" si="18"/>
        <v>0</v>
      </c>
      <c r="BV54">
        <f t="shared" si="18"/>
        <v>0</v>
      </c>
      <c r="BW54">
        <f t="shared" si="18"/>
        <v>0</v>
      </c>
      <c r="BX54">
        <f t="shared" si="18"/>
        <v>0</v>
      </c>
      <c r="BY54">
        <f t="shared" si="18"/>
        <v>0</v>
      </c>
      <c r="BZ54">
        <f t="shared" si="18"/>
        <v>0</v>
      </c>
      <c r="CA54">
        <f t="shared" si="18"/>
        <v>0</v>
      </c>
      <c r="CB54">
        <f t="shared" si="18"/>
        <v>0</v>
      </c>
      <c r="CC54">
        <f t="shared" si="18"/>
        <v>0</v>
      </c>
      <c r="CD54">
        <f t="shared" si="18"/>
        <v>0</v>
      </c>
      <c r="CE54">
        <f t="shared" si="18"/>
        <v>0</v>
      </c>
      <c r="CF54">
        <f t="shared" si="18"/>
        <v>0</v>
      </c>
      <c r="CG54">
        <f t="shared" si="18"/>
        <v>0</v>
      </c>
      <c r="CH54">
        <f t="shared" si="18"/>
        <v>0</v>
      </c>
      <c r="CI54">
        <f t="shared" si="18"/>
        <v>0</v>
      </c>
      <c r="CJ54">
        <f t="shared" si="18"/>
        <v>0</v>
      </c>
      <c r="CK54">
        <f t="shared" si="18"/>
        <v>0</v>
      </c>
      <c r="CL54">
        <f t="shared" si="18"/>
        <v>0</v>
      </c>
      <c r="CM54">
        <f t="shared" si="18"/>
        <v>0</v>
      </c>
      <c r="CN54">
        <f t="shared" si="18"/>
        <v>0</v>
      </c>
      <c r="CO54">
        <f t="shared" si="18"/>
        <v>0</v>
      </c>
      <c r="CP54">
        <f t="shared" si="18"/>
        <v>0</v>
      </c>
      <c r="CQ54">
        <f t="shared" si="18"/>
        <v>0</v>
      </c>
      <c r="CR54">
        <f t="shared" si="18"/>
        <v>0</v>
      </c>
      <c r="CS54">
        <f t="shared" si="18"/>
        <v>0</v>
      </c>
      <c r="CT54">
        <f t="shared" si="18"/>
        <v>0</v>
      </c>
      <c r="CU54">
        <f t="shared" si="18"/>
        <v>0</v>
      </c>
      <c r="CV54">
        <f t="shared" si="18"/>
        <v>0</v>
      </c>
      <c r="CW54">
        <f t="shared" si="18"/>
        <v>0</v>
      </c>
      <c r="CX54">
        <f t="shared" si="18"/>
        <v>0</v>
      </c>
      <c r="CY54">
        <f t="shared" si="18"/>
        <v>0</v>
      </c>
      <c r="CZ54">
        <f t="shared" si="18"/>
        <v>0</v>
      </c>
      <c r="DA54">
        <f t="shared" si="18"/>
        <v>0</v>
      </c>
      <c r="DB54">
        <f t="shared" si="18"/>
        <v>0</v>
      </c>
      <c r="DC54">
        <f t="shared" si="18"/>
        <v>0</v>
      </c>
      <c r="DD54">
        <f t="shared" si="18"/>
        <v>0</v>
      </c>
      <c r="DE54">
        <f t="shared" si="18"/>
        <v>0</v>
      </c>
      <c r="DF54">
        <f t="shared" si="18"/>
        <v>0</v>
      </c>
      <c r="DG54">
        <f t="shared" si="18"/>
        <v>0</v>
      </c>
      <c r="DH54">
        <f t="shared" si="18"/>
        <v>0</v>
      </c>
      <c r="DI54">
        <f t="shared" si="18"/>
        <v>0</v>
      </c>
      <c r="DJ54">
        <f t="shared" si="18"/>
        <v>0</v>
      </c>
      <c r="DK54">
        <f t="shared" si="18"/>
        <v>0</v>
      </c>
      <c r="DL54">
        <f t="shared" si="18"/>
        <v>0</v>
      </c>
      <c r="DM54">
        <f t="shared" si="18"/>
        <v>0</v>
      </c>
      <c r="DN54">
        <f t="shared" si="18"/>
        <v>0</v>
      </c>
      <c r="DO54">
        <f t="shared" si="18"/>
        <v>0</v>
      </c>
      <c r="DP54">
        <f t="shared" si="18"/>
        <v>0</v>
      </c>
      <c r="DQ54">
        <f t="shared" si="18"/>
        <v>0</v>
      </c>
      <c r="DR54">
        <f t="shared" si="18"/>
        <v>0</v>
      </c>
      <c r="DS54">
        <f t="shared" si="18"/>
        <v>0</v>
      </c>
      <c r="DT54">
        <f t="shared" si="18"/>
        <v>0</v>
      </c>
      <c r="DU54">
        <f t="shared" si="18"/>
        <v>0</v>
      </c>
      <c r="DV54">
        <f t="shared" si="18"/>
        <v>0</v>
      </c>
      <c r="DW54">
        <f t="shared" si="18"/>
        <v>0</v>
      </c>
      <c r="DX54">
        <f t="shared" si="18"/>
        <v>0</v>
      </c>
      <c r="DY54">
        <f t="shared" si="18"/>
        <v>0</v>
      </c>
      <c r="DZ54">
        <f t="shared" si="18"/>
        <v>0</v>
      </c>
      <c r="EA54">
        <f t="shared" si="19"/>
        <v>0</v>
      </c>
      <c r="EB54">
        <f t="shared" si="19"/>
        <v>0</v>
      </c>
      <c r="EC54">
        <f t="shared" si="19"/>
        <v>0</v>
      </c>
      <c r="ED54">
        <f t="shared" si="19"/>
        <v>0</v>
      </c>
      <c r="EE54">
        <f t="shared" si="19"/>
        <v>0</v>
      </c>
      <c r="EF54">
        <f t="shared" si="19"/>
        <v>0</v>
      </c>
      <c r="EG54">
        <f t="shared" si="19"/>
        <v>0</v>
      </c>
      <c r="EH54">
        <f t="shared" si="19"/>
        <v>0</v>
      </c>
      <c r="EI54">
        <f t="shared" si="19"/>
        <v>0</v>
      </c>
      <c r="EJ54">
        <f t="shared" si="19"/>
        <v>0</v>
      </c>
      <c r="EK54">
        <f t="shared" si="19"/>
        <v>0</v>
      </c>
      <c r="EL54">
        <f t="shared" si="19"/>
        <v>0</v>
      </c>
      <c r="EM54">
        <f t="shared" si="19"/>
        <v>0</v>
      </c>
      <c r="EN54">
        <f t="shared" si="19"/>
        <v>0</v>
      </c>
      <c r="EO54">
        <f t="shared" si="19"/>
        <v>0</v>
      </c>
      <c r="EP54">
        <f t="shared" si="19"/>
        <v>0</v>
      </c>
      <c r="EQ54">
        <f t="shared" si="19"/>
        <v>0</v>
      </c>
      <c r="ER54">
        <f t="shared" si="19"/>
        <v>0</v>
      </c>
      <c r="ES54">
        <f t="shared" si="19"/>
        <v>0</v>
      </c>
      <c r="ET54">
        <f t="shared" si="19"/>
        <v>0</v>
      </c>
      <c r="EU54">
        <f t="shared" si="19"/>
        <v>0</v>
      </c>
    </row>
    <row r="55" spans="2:151" ht="13.5">
      <c r="B55">
        <f t="shared" si="16"/>
        <v>0</v>
      </c>
      <c r="C55">
        <f t="shared" si="21"/>
        <v>0</v>
      </c>
      <c r="D55">
        <f t="shared" si="21"/>
        <v>0</v>
      </c>
      <c r="E55">
        <f t="shared" si="21"/>
        <v>0</v>
      </c>
      <c r="F55">
        <f t="shared" si="21"/>
        <v>0</v>
      </c>
      <c r="G55">
        <f t="shared" si="21"/>
        <v>0</v>
      </c>
      <c r="H55">
        <f t="shared" si="21"/>
        <v>0</v>
      </c>
      <c r="I55">
        <f t="shared" si="21"/>
        <v>0</v>
      </c>
      <c r="J55">
        <f t="shared" si="21"/>
        <v>0</v>
      </c>
      <c r="K55">
        <f t="shared" si="21"/>
        <v>0</v>
      </c>
      <c r="L55">
        <f t="shared" si="21"/>
        <v>0</v>
      </c>
      <c r="M55">
        <f t="shared" si="21"/>
        <v>0</v>
      </c>
      <c r="N55">
        <f t="shared" si="21"/>
        <v>0</v>
      </c>
      <c r="O55">
        <f t="shared" si="21"/>
        <v>0</v>
      </c>
      <c r="P55">
        <f t="shared" si="21"/>
        <v>0</v>
      </c>
      <c r="Q55">
        <f t="shared" si="21"/>
        <v>0</v>
      </c>
      <c r="R55">
        <f t="shared" si="21"/>
        <v>0</v>
      </c>
      <c r="S55">
        <f t="shared" si="21"/>
        <v>0</v>
      </c>
      <c r="T55">
        <f t="shared" si="21"/>
        <v>0</v>
      </c>
      <c r="U55">
        <f t="shared" si="21"/>
        <v>0</v>
      </c>
      <c r="V55">
        <f t="shared" si="21"/>
        <v>0</v>
      </c>
      <c r="W55">
        <f t="shared" si="21"/>
        <v>0</v>
      </c>
      <c r="X55">
        <f t="shared" si="21"/>
        <v>0</v>
      </c>
      <c r="Y55">
        <f t="shared" si="21"/>
        <v>0</v>
      </c>
      <c r="Z55">
        <f t="shared" si="21"/>
        <v>0</v>
      </c>
      <c r="AA55">
        <f t="shared" si="21"/>
        <v>0</v>
      </c>
      <c r="AB55">
        <f t="shared" si="21"/>
        <v>0</v>
      </c>
      <c r="AC55">
        <f t="shared" si="21"/>
        <v>0</v>
      </c>
      <c r="AD55">
        <f t="shared" si="21"/>
        <v>0</v>
      </c>
      <c r="AE55">
        <f t="shared" si="21"/>
        <v>0</v>
      </c>
      <c r="AF55">
        <f t="shared" si="21"/>
        <v>0</v>
      </c>
      <c r="AG55">
        <f t="shared" si="21"/>
        <v>0</v>
      </c>
      <c r="AH55">
        <f t="shared" si="21"/>
        <v>0</v>
      </c>
      <c r="AI55">
        <f t="shared" si="21"/>
        <v>0</v>
      </c>
      <c r="AJ55">
        <f t="shared" si="21"/>
        <v>0</v>
      </c>
      <c r="AK55">
        <f t="shared" si="21"/>
        <v>0</v>
      </c>
      <c r="AL55">
        <f t="shared" si="21"/>
        <v>0</v>
      </c>
      <c r="AM55">
        <f t="shared" si="21"/>
        <v>0</v>
      </c>
      <c r="AN55">
        <f t="shared" si="21"/>
        <v>0</v>
      </c>
      <c r="AO55">
        <f t="shared" si="21"/>
        <v>0</v>
      </c>
      <c r="AP55">
        <f t="shared" si="21"/>
        <v>0</v>
      </c>
      <c r="AQ55">
        <f t="shared" si="21"/>
        <v>0</v>
      </c>
      <c r="AR55">
        <f t="shared" si="21"/>
        <v>0</v>
      </c>
      <c r="AS55">
        <f t="shared" si="21"/>
        <v>0</v>
      </c>
      <c r="AT55">
        <f t="shared" si="21"/>
        <v>0</v>
      </c>
      <c r="AU55">
        <f t="shared" si="21"/>
        <v>0</v>
      </c>
      <c r="AV55">
        <f t="shared" si="21"/>
        <v>0</v>
      </c>
      <c r="AW55">
        <f t="shared" si="21"/>
        <v>0</v>
      </c>
      <c r="AX55">
        <f t="shared" si="21"/>
        <v>0</v>
      </c>
      <c r="AY55">
        <f t="shared" si="21"/>
        <v>0</v>
      </c>
      <c r="AZ55">
        <f t="shared" si="21"/>
        <v>0</v>
      </c>
      <c r="BA55">
        <f t="shared" si="21"/>
        <v>0</v>
      </c>
      <c r="BB55">
        <f t="shared" si="21"/>
        <v>0</v>
      </c>
      <c r="BC55">
        <f t="shared" si="21"/>
        <v>0</v>
      </c>
      <c r="BD55">
        <f t="shared" si="21"/>
        <v>0</v>
      </c>
      <c r="BE55">
        <f t="shared" si="21"/>
        <v>0</v>
      </c>
      <c r="BF55">
        <f t="shared" si="21"/>
        <v>0</v>
      </c>
      <c r="BG55">
        <f t="shared" si="21"/>
        <v>0</v>
      </c>
      <c r="BH55">
        <f t="shared" si="21"/>
        <v>0</v>
      </c>
      <c r="BI55">
        <f t="shared" si="21"/>
        <v>0</v>
      </c>
      <c r="BJ55">
        <f t="shared" si="21"/>
        <v>0</v>
      </c>
      <c r="BK55">
        <f t="shared" si="21"/>
        <v>0</v>
      </c>
      <c r="BL55">
        <f t="shared" si="21"/>
        <v>0</v>
      </c>
      <c r="BM55">
        <f t="shared" si="21"/>
        <v>0</v>
      </c>
      <c r="BN55">
        <f t="shared" si="21"/>
        <v>0</v>
      </c>
      <c r="BO55">
        <f t="shared" si="18"/>
        <v>0</v>
      </c>
      <c r="BP55">
        <f t="shared" si="18"/>
        <v>0</v>
      </c>
      <c r="BQ55">
        <f t="shared" si="18"/>
        <v>0</v>
      </c>
      <c r="BR55">
        <f t="shared" si="18"/>
        <v>0</v>
      </c>
      <c r="BS55">
        <f t="shared" si="18"/>
        <v>0</v>
      </c>
      <c r="BT55">
        <f t="shared" si="18"/>
        <v>0</v>
      </c>
      <c r="BU55">
        <f t="shared" si="18"/>
        <v>0</v>
      </c>
      <c r="BV55">
        <f t="shared" si="18"/>
        <v>0</v>
      </c>
      <c r="BW55">
        <f t="shared" si="18"/>
        <v>0</v>
      </c>
      <c r="BX55">
        <f t="shared" si="18"/>
        <v>0</v>
      </c>
      <c r="BY55">
        <f t="shared" si="18"/>
        <v>0</v>
      </c>
      <c r="BZ55">
        <f t="shared" si="18"/>
        <v>0</v>
      </c>
      <c r="CA55">
        <f t="shared" si="18"/>
        <v>0</v>
      </c>
      <c r="CB55">
        <f t="shared" si="18"/>
        <v>0</v>
      </c>
      <c r="CC55">
        <f t="shared" si="18"/>
        <v>0</v>
      </c>
      <c r="CD55">
        <f t="shared" si="18"/>
        <v>0</v>
      </c>
      <c r="CE55">
        <f t="shared" si="18"/>
        <v>0</v>
      </c>
      <c r="CF55">
        <f t="shared" si="18"/>
        <v>0</v>
      </c>
      <c r="CG55">
        <f t="shared" si="18"/>
        <v>0</v>
      </c>
      <c r="CH55">
        <f t="shared" si="18"/>
        <v>0</v>
      </c>
      <c r="CI55">
        <f t="shared" si="18"/>
        <v>0</v>
      </c>
      <c r="CJ55">
        <f t="shared" si="18"/>
        <v>0</v>
      </c>
      <c r="CK55">
        <f t="shared" si="18"/>
        <v>0</v>
      </c>
      <c r="CL55">
        <f t="shared" si="18"/>
        <v>0</v>
      </c>
      <c r="CM55">
        <f t="shared" si="18"/>
        <v>0</v>
      </c>
      <c r="CN55">
        <f t="shared" si="18"/>
        <v>0</v>
      </c>
      <c r="CO55">
        <f t="shared" si="18"/>
        <v>0</v>
      </c>
      <c r="CP55">
        <f t="shared" si="18"/>
        <v>0</v>
      </c>
      <c r="CQ55">
        <f t="shared" si="18"/>
        <v>0</v>
      </c>
      <c r="CR55">
        <f t="shared" si="18"/>
        <v>0</v>
      </c>
      <c r="CS55">
        <f t="shared" si="18"/>
        <v>0</v>
      </c>
      <c r="CT55">
        <f t="shared" si="18"/>
        <v>0</v>
      </c>
      <c r="CU55">
        <f t="shared" si="18"/>
        <v>0</v>
      </c>
      <c r="CV55">
        <f t="shared" si="18"/>
        <v>0</v>
      </c>
      <c r="CW55">
        <f t="shared" si="18"/>
        <v>0</v>
      </c>
      <c r="CX55">
        <f t="shared" si="18"/>
        <v>0</v>
      </c>
      <c r="CY55">
        <f t="shared" si="18"/>
        <v>0</v>
      </c>
      <c r="CZ55">
        <f t="shared" si="18"/>
        <v>0</v>
      </c>
      <c r="DA55">
        <f t="shared" si="18"/>
        <v>0</v>
      </c>
      <c r="DB55">
        <f t="shared" si="18"/>
        <v>0</v>
      </c>
      <c r="DC55">
        <f t="shared" si="18"/>
        <v>0</v>
      </c>
      <c r="DD55">
        <f t="shared" si="18"/>
        <v>0</v>
      </c>
      <c r="DE55">
        <f t="shared" si="18"/>
        <v>0</v>
      </c>
      <c r="DF55">
        <f t="shared" si="18"/>
        <v>0</v>
      </c>
      <c r="DG55">
        <f t="shared" si="18"/>
        <v>0</v>
      </c>
      <c r="DH55">
        <f t="shared" si="18"/>
        <v>0</v>
      </c>
      <c r="DI55">
        <f t="shared" si="18"/>
        <v>0</v>
      </c>
      <c r="DJ55">
        <f t="shared" si="18"/>
        <v>0</v>
      </c>
      <c r="DK55">
        <f t="shared" si="18"/>
        <v>0</v>
      </c>
      <c r="DL55">
        <f t="shared" si="18"/>
        <v>0</v>
      </c>
      <c r="DM55">
        <f t="shared" si="18"/>
        <v>0</v>
      </c>
      <c r="DN55">
        <f t="shared" si="18"/>
        <v>0</v>
      </c>
      <c r="DO55">
        <f t="shared" si="18"/>
        <v>0</v>
      </c>
      <c r="DP55">
        <f t="shared" si="18"/>
        <v>0</v>
      </c>
      <c r="DQ55">
        <f t="shared" si="18"/>
        <v>0</v>
      </c>
      <c r="DR55">
        <f t="shared" si="18"/>
        <v>0</v>
      </c>
      <c r="DS55">
        <f t="shared" si="18"/>
        <v>0</v>
      </c>
      <c r="DT55">
        <f t="shared" si="18"/>
        <v>0</v>
      </c>
      <c r="DU55">
        <f t="shared" si="18"/>
        <v>0</v>
      </c>
      <c r="DV55">
        <f t="shared" si="18"/>
        <v>0</v>
      </c>
      <c r="DW55">
        <f t="shared" si="18"/>
        <v>0</v>
      </c>
      <c r="DX55">
        <f t="shared" si="18"/>
        <v>0</v>
      </c>
      <c r="DY55">
        <f t="shared" si="18"/>
        <v>0</v>
      </c>
      <c r="DZ55">
        <f aca="true" t="shared" si="22" ref="DZ55:EU61">DZ45*DZ45</f>
        <v>0</v>
      </c>
      <c r="EA55">
        <f t="shared" si="22"/>
        <v>0</v>
      </c>
      <c r="EB55">
        <f t="shared" si="22"/>
        <v>0</v>
      </c>
      <c r="EC55">
        <f t="shared" si="22"/>
        <v>0</v>
      </c>
      <c r="ED55">
        <f t="shared" si="22"/>
        <v>0</v>
      </c>
      <c r="EE55">
        <f t="shared" si="22"/>
        <v>0</v>
      </c>
      <c r="EF55">
        <f t="shared" si="22"/>
        <v>0</v>
      </c>
      <c r="EG55">
        <f t="shared" si="22"/>
        <v>0</v>
      </c>
      <c r="EH55">
        <f t="shared" si="22"/>
        <v>0</v>
      </c>
      <c r="EI55">
        <f t="shared" si="22"/>
        <v>0</v>
      </c>
      <c r="EJ55">
        <f t="shared" si="22"/>
        <v>0</v>
      </c>
      <c r="EK55">
        <f t="shared" si="22"/>
        <v>0</v>
      </c>
      <c r="EL55">
        <f t="shared" si="22"/>
        <v>0</v>
      </c>
      <c r="EM55">
        <f t="shared" si="22"/>
        <v>0</v>
      </c>
      <c r="EN55">
        <f t="shared" si="22"/>
        <v>0</v>
      </c>
      <c r="EO55">
        <f t="shared" si="22"/>
        <v>0</v>
      </c>
      <c r="EP55">
        <f t="shared" si="22"/>
        <v>0</v>
      </c>
      <c r="EQ55">
        <f t="shared" si="22"/>
        <v>0</v>
      </c>
      <c r="ER55">
        <f t="shared" si="22"/>
        <v>0</v>
      </c>
      <c r="ES55">
        <f t="shared" si="22"/>
        <v>0</v>
      </c>
      <c r="ET55">
        <f t="shared" si="22"/>
        <v>0</v>
      </c>
      <c r="EU55">
        <f t="shared" si="22"/>
        <v>0</v>
      </c>
    </row>
    <row r="56" spans="2:151" ht="13.5">
      <c r="B56">
        <f t="shared" si="16"/>
        <v>0</v>
      </c>
      <c r="C56">
        <f t="shared" si="21"/>
        <v>0</v>
      </c>
      <c r="D56">
        <f t="shared" si="21"/>
        <v>0</v>
      </c>
      <c r="E56">
        <f t="shared" si="21"/>
        <v>0</v>
      </c>
      <c r="F56">
        <f t="shared" si="21"/>
        <v>0</v>
      </c>
      <c r="G56">
        <f t="shared" si="21"/>
        <v>0</v>
      </c>
      <c r="H56">
        <f t="shared" si="21"/>
        <v>0</v>
      </c>
      <c r="I56">
        <f t="shared" si="21"/>
        <v>0</v>
      </c>
      <c r="J56">
        <f t="shared" si="21"/>
        <v>0</v>
      </c>
      <c r="K56">
        <f t="shared" si="21"/>
        <v>0</v>
      </c>
      <c r="L56">
        <f t="shared" si="21"/>
        <v>0</v>
      </c>
      <c r="M56">
        <f t="shared" si="21"/>
        <v>0</v>
      </c>
      <c r="N56">
        <f t="shared" si="21"/>
        <v>0</v>
      </c>
      <c r="O56">
        <f t="shared" si="21"/>
        <v>0</v>
      </c>
      <c r="P56">
        <f t="shared" si="21"/>
        <v>0</v>
      </c>
      <c r="Q56">
        <f t="shared" si="21"/>
        <v>0</v>
      </c>
      <c r="R56">
        <f t="shared" si="21"/>
        <v>0</v>
      </c>
      <c r="S56">
        <f t="shared" si="21"/>
        <v>0</v>
      </c>
      <c r="T56">
        <f t="shared" si="21"/>
        <v>0</v>
      </c>
      <c r="U56">
        <f t="shared" si="21"/>
        <v>0</v>
      </c>
      <c r="V56">
        <f t="shared" si="21"/>
        <v>0</v>
      </c>
      <c r="W56">
        <f t="shared" si="21"/>
        <v>0</v>
      </c>
      <c r="X56">
        <f t="shared" si="21"/>
        <v>0</v>
      </c>
      <c r="Y56">
        <f t="shared" si="21"/>
        <v>0</v>
      </c>
      <c r="Z56">
        <f t="shared" si="21"/>
        <v>0</v>
      </c>
      <c r="AA56">
        <f t="shared" si="21"/>
        <v>0</v>
      </c>
      <c r="AB56">
        <f t="shared" si="21"/>
        <v>0</v>
      </c>
      <c r="AC56">
        <f t="shared" si="21"/>
        <v>0</v>
      </c>
      <c r="AD56">
        <f t="shared" si="21"/>
        <v>0</v>
      </c>
      <c r="AE56">
        <f t="shared" si="21"/>
        <v>0</v>
      </c>
      <c r="AF56">
        <f t="shared" si="21"/>
        <v>0</v>
      </c>
      <c r="AG56">
        <f t="shared" si="21"/>
        <v>0</v>
      </c>
      <c r="AH56">
        <f t="shared" si="21"/>
        <v>0</v>
      </c>
      <c r="AI56">
        <f t="shared" si="21"/>
        <v>0</v>
      </c>
      <c r="AJ56">
        <f t="shared" si="21"/>
        <v>0</v>
      </c>
      <c r="AK56">
        <f t="shared" si="21"/>
        <v>0</v>
      </c>
      <c r="AL56">
        <f t="shared" si="21"/>
        <v>0</v>
      </c>
      <c r="AM56">
        <f t="shared" si="21"/>
        <v>0</v>
      </c>
      <c r="AN56">
        <f t="shared" si="21"/>
        <v>0</v>
      </c>
      <c r="AO56">
        <f t="shared" si="21"/>
        <v>0</v>
      </c>
      <c r="AP56">
        <f t="shared" si="21"/>
        <v>0</v>
      </c>
      <c r="AQ56">
        <f t="shared" si="21"/>
        <v>0</v>
      </c>
      <c r="AR56">
        <f t="shared" si="21"/>
        <v>0</v>
      </c>
      <c r="AS56">
        <f t="shared" si="21"/>
        <v>0</v>
      </c>
      <c r="AT56">
        <f t="shared" si="21"/>
        <v>0</v>
      </c>
      <c r="AU56">
        <f t="shared" si="21"/>
        <v>0</v>
      </c>
      <c r="AV56">
        <f t="shared" si="21"/>
        <v>0</v>
      </c>
      <c r="AW56">
        <f t="shared" si="21"/>
        <v>0</v>
      </c>
      <c r="AX56">
        <f t="shared" si="21"/>
        <v>0</v>
      </c>
      <c r="AY56">
        <f t="shared" si="21"/>
        <v>0</v>
      </c>
      <c r="AZ56">
        <f t="shared" si="21"/>
        <v>0</v>
      </c>
      <c r="BA56">
        <f t="shared" si="21"/>
        <v>0</v>
      </c>
      <c r="BB56">
        <f t="shared" si="21"/>
        <v>0</v>
      </c>
      <c r="BC56">
        <f t="shared" si="21"/>
        <v>0</v>
      </c>
      <c r="BD56">
        <f t="shared" si="21"/>
        <v>0</v>
      </c>
      <c r="BE56">
        <f t="shared" si="21"/>
        <v>0</v>
      </c>
      <c r="BF56">
        <f t="shared" si="21"/>
        <v>0</v>
      </c>
      <c r="BG56">
        <f t="shared" si="21"/>
        <v>0</v>
      </c>
      <c r="BH56">
        <f t="shared" si="21"/>
        <v>0</v>
      </c>
      <c r="BI56">
        <f t="shared" si="21"/>
        <v>0</v>
      </c>
      <c r="BJ56">
        <f t="shared" si="21"/>
        <v>0</v>
      </c>
      <c r="BK56">
        <f t="shared" si="21"/>
        <v>0</v>
      </c>
      <c r="BL56">
        <f t="shared" si="21"/>
        <v>0</v>
      </c>
      <c r="BM56">
        <f t="shared" si="21"/>
        <v>0</v>
      </c>
      <c r="BN56">
        <f t="shared" si="21"/>
        <v>0</v>
      </c>
      <c r="BO56">
        <f aca="true" t="shared" si="23" ref="BO56:CT56">BO46*BO46</f>
        <v>0</v>
      </c>
      <c r="BP56">
        <f t="shared" si="23"/>
        <v>0</v>
      </c>
      <c r="BQ56">
        <f t="shared" si="23"/>
        <v>0</v>
      </c>
      <c r="BR56">
        <f t="shared" si="23"/>
        <v>0</v>
      </c>
      <c r="BS56">
        <f t="shared" si="23"/>
        <v>0</v>
      </c>
      <c r="BT56">
        <f t="shared" si="23"/>
        <v>0</v>
      </c>
      <c r="BU56">
        <f t="shared" si="23"/>
        <v>0</v>
      </c>
      <c r="BV56">
        <f t="shared" si="23"/>
        <v>0</v>
      </c>
      <c r="BW56">
        <f t="shared" si="23"/>
        <v>0</v>
      </c>
      <c r="BX56">
        <f t="shared" si="23"/>
        <v>0</v>
      </c>
      <c r="BY56">
        <f t="shared" si="23"/>
        <v>0</v>
      </c>
      <c r="BZ56">
        <f t="shared" si="23"/>
        <v>0</v>
      </c>
      <c r="CA56">
        <f t="shared" si="23"/>
        <v>0</v>
      </c>
      <c r="CB56">
        <f t="shared" si="23"/>
        <v>0</v>
      </c>
      <c r="CC56">
        <f t="shared" si="23"/>
        <v>0</v>
      </c>
      <c r="CD56">
        <f t="shared" si="23"/>
        <v>0</v>
      </c>
      <c r="CE56">
        <f t="shared" si="23"/>
        <v>0</v>
      </c>
      <c r="CF56">
        <f t="shared" si="23"/>
        <v>0</v>
      </c>
      <c r="CG56">
        <f t="shared" si="23"/>
        <v>0</v>
      </c>
      <c r="CH56">
        <f t="shared" si="23"/>
        <v>0</v>
      </c>
      <c r="CI56">
        <f t="shared" si="23"/>
        <v>0</v>
      </c>
      <c r="CJ56">
        <f t="shared" si="23"/>
        <v>0</v>
      </c>
      <c r="CK56">
        <f t="shared" si="23"/>
        <v>0</v>
      </c>
      <c r="CL56">
        <f t="shared" si="23"/>
        <v>0</v>
      </c>
      <c r="CM56">
        <f t="shared" si="23"/>
        <v>0</v>
      </c>
      <c r="CN56">
        <f t="shared" si="23"/>
        <v>0</v>
      </c>
      <c r="CO56">
        <f t="shared" si="23"/>
        <v>0</v>
      </c>
      <c r="CP56">
        <f t="shared" si="23"/>
        <v>0</v>
      </c>
      <c r="CQ56">
        <f t="shared" si="23"/>
        <v>0</v>
      </c>
      <c r="CR56">
        <f t="shared" si="23"/>
        <v>0</v>
      </c>
      <c r="CS56">
        <f t="shared" si="23"/>
        <v>0</v>
      </c>
      <c r="CT56">
        <f t="shared" si="23"/>
        <v>0</v>
      </c>
      <c r="CU56">
        <f aca="true" t="shared" si="24" ref="CU56:DZ56">CU46*CU46</f>
        <v>0</v>
      </c>
      <c r="CV56">
        <f t="shared" si="24"/>
        <v>0</v>
      </c>
      <c r="CW56">
        <f t="shared" si="24"/>
        <v>0</v>
      </c>
      <c r="CX56">
        <f t="shared" si="24"/>
        <v>0</v>
      </c>
      <c r="CY56">
        <f t="shared" si="24"/>
        <v>0</v>
      </c>
      <c r="CZ56">
        <f t="shared" si="24"/>
        <v>0</v>
      </c>
      <c r="DA56">
        <f t="shared" si="24"/>
        <v>0</v>
      </c>
      <c r="DB56">
        <f t="shared" si="24"/>
        <v>0</v>
      </c>
      <c r="DC56">
        <f t="shared" si="24"/>
        <v>0</v>
      </c>
      <c r="DD56">
        <f t="shared" si="24"/>
        <v>0</v>
      </c>
      <c r="DE56">
        <f t="shared" si="24"/>
        <v>0</v>
      </c>
      <c r="DF56">
        <f t="shared" si="24"/>
        <v>0</v>
      </c>
      <c r="DG56">
        <f t="shared" si="24"/>
        <v>0</v>
      </c>
      <c r="DH56">
        <f t="shared" si="24"/>
        <v>0</v>
      </c>
      <c r="DI56">
        <f t="shared" si="24"/>
        <v>0</v>
      </c>
      <c r="DJ56">
        <f t="shared" si="24"/>
        <v>0</v>
      </c>
      <c r="DK56">
        <f t="shared" si="24"/>
        <v>0</v>
      </c>
      <c r="DL56">
        <f t="shared" si="24"/>
        <v>0</v>
      </c>
      <c r="DM56">
        <f t="shared" si="24"/>
        <v>0</v>
      </c>
      <c r="DN56">
        <f t="shared" si="24"/>
        <v>0</v>
      </c>
      <c r="DO56">
        <f t="shared" si="24"/>
        <v>0</v>
      </c>
      <c r="DP56">
        <f t="shared" si="24"/>
        <v>0</v>
      </c>
      <c r="DQ56">
        <f t="shared" si="24"/>
        <v>0</v>
      </c>
      <c r="DR56">
        <f t="shared" si="24"/>
        <v>0</v>
      </c>
      <c r="DS56">
        <f t="shared" si="24"/>
        <v>0</v>
      </c>
      <c r="DT56">
        <f t="shared" si="24"/>
        <v>0</v>
      </c>
      <c r="DU56">
        <f t="shared" si="24"/>
        <v>0</v>
      </c>
      <c r="DV56">
        <f t="shared" si="24"/>
        <v>0</v>
      </c>
      <c r="DW56">
        <f t="shared" si="24"/>
        <v>0</v>
      </c>
      <c r="DX56">
        <f t="shared" si="24"/>
        <v>0</v>
      </c>
      <c r="DY56">
        <f t="shared" si="24"/>
        <v>0</v>
      </c>
      <c r="DZ56">
        <f t="shared" si="24"/>
        <v>0</v>
      </c>
      <c r="EA56">
        <f t="shared" si="22"/>
        <v>0</v>
      </c>
      <c r="EB56">
        <f t="shared" si="22"/>
        <v>0</v>
      </c>
      <c r="EC56">
        <f t="shared" si="22"/>
        <v>0</v>
      </c>
      <c r="ED56">
        <f t="shared" si="22"/>
        <v>0</v>
      </c>
      <c r="EE56">
        <f t="shared" si="22"/>
        <v>0</v>
      </c>
      <c r="EF56">
        <f t="shared" si="22"/>
        <v>0</v>
      </c>
      <c r="EG56">
        <f t="shared" si="22"/>
        <v>0</v>
      </c>
      <c r="EH56">
        <f t="shared" si="22"/>
        <v>0</v>
      </c>
      <c r="EI56">
        <f t="shared" si="22"/>
        <v>0</v>
      </c>
      <c r="EJ56">
        <f t="shared" si="22"/>
        <v>0</v>
      </c>
      <c r="EK56">
        <f t="shared" si="22"/>
        <v>0</v>
      </c>
      <c r="EL56">
        <f t="shared" si="22"/>
        <v>0</v>
      </c>
      <c r="EM56">
        <f t="shared" si="22"/>
        <v>0</v>
      </c>
      <c r="EN56">
        <f t="shared" si="22"/>
        <v>0</v>
      </c>
      <c r="EO56">
        <f t="shared" si="22"/>
        <v>0</v>
      </c>
      <c r="EP56">
        <f t="shared" si="22"/>
        <v>0</v>
      </c>
      <c r="EQ56">
        <f t="shared" si="22"/>
        <v>0</v>
      </c>
      <c r="ER56">
        <f t="shared" si="22"/>
        <v>0</v>
      </c>
      <c r="ES56">
        <f t="shared" si="22"/>
        <v>0</v>
      </c>
      <c r="ET56">
        <f t="shared" si="22"/>
        <v>0</v>
      </c>
      <c r="EU56">
        <f t="shared" si="22"/>
        <v>0</v>
      </c>
    </row>
    <row r="57" spans="2:151" ht="13.5">
      <c r="B57">
        <f t="shared" si="16"/>
        <v>0</v>
      </c>
      <c r="C57">
        <f t="shared" si="21"/>
        <v>0</v>
      </c>
      <c r="D57">
        <f t="shared" si="21"/>
        <v>0</v>
      </c>
      <c r="E57">
        <f t="shared" si="21"/>
        <v>0</v>
      </c>
      <c r="F57">
        <f t="shared" si="21"/>
        <v>0</v>
      </c>
      <c r="G57">
        <f t="shared" si="21"/>
        <v>0</v>
      </c>
      <c r="H57">
        <f t="shared" si="21"/>
        <v>0</v>
      </c>
      <c r="I57">
        <f t="shared" si="21"/>
        <v>0</v>
      </c>
      <c r="J57">
        <f t="shared" si="21"/>
        <v>0</v>
      </c>
      <c r="K57">
        <f t="shared" si="21"/>
        <v>0</v>
      </c>
      <c r="L57">
        <f t="shared" si="21"/>
        <v>0</v>
      </c>
      <c r="M57">
        <f t="shared" si="21"/>
        <v>0</v>
      </c>
      <c r="N57">
        <f t="shared" si="21"/>
        <v>0</v>
      </c>
      <c r="O57">
        <f t="shared" si="21"/>
        <v>0</v>
      </c>
      <c r="P57">
        <f t="shared" si="21"/>
        <v>0</v>
      </c>
      <c r="Q57">
        <f t="shared" si="21"/>
        <v>0</v>
      </c>
      <c r="R57">
        <f t="shared" si="21"/>
        <v>0</v>
      </c>
      <c r="S57">
        <f t="shared" si="21"/>
        <v>0</v>
      </c>
      <c r="T57">
        <f t="shared" si="21"/>
        <v>0</v>
      </c>
      <c r="U57">
        <f t="shared" si="21"/>
        <v>0</v>
      </c>
      <c r="V57">
        <f t="shared" si="21"/>
        <v>0</v>
      </c>
      <c r="W57">
        <f t="shared" si="21"/>
        <v>0</v>
      </c>
      <c r="X57">
        <f t="shared" si="21"/>
        <v>0</v>
      </c>
      <c r="Y57">
        <f t="shared" si="21"/>
        <v>0</v>
      </c>
      <c r="Z57">
        <f t="shared" si="21"/>
        <v>0</v>
      </c>
      <c r="AA57">
        <f t="shared" si="21"/>
        <v>0</v>
      </c>
      <c r="AB57">
        <f t="shared" si="21"/>
        <v>0</v>
      </c>
      <c r="AC57">
        <f t="shared" si="21"/>
        <v>0</v>
      </c>
      <c r="AD57">
        <f t="shared" si="21"/>
        <v>0</v>
      </c>
      <c r="AE57">
        <f t="shared" si="21"/>
        <v>0</v>
      </c>
      <c r="AF57">
        <f t="shared" si="21"/>
        <v>0</v>
      </c>
      <c r="AG57">
        <f t="shared" si="21"/>
        <v>0</v>
      </c>
      <c r="AH57">
        <f t="shared" si="21"/>
        <v>0</v>
      </c>
      <c r="AI57">
        <f t="shared" si="21"/>
        <v>0</v>
      </c>
      <c r="AJ57">
        <f t="shared" si="21"/>
        <v>0</v>
      </c>
      <c r="AK57">
        <f t="shared" si="21"/>
        <v>0</v>
      </c>
      <c r="AL57">
        <f t="shared" si="21"/>
        <v>0</v>
      </c>
      <c r="AM57">
        <f t="shared" si="21"/>
        <v>0</v>
      </c>
      <c r="AN57">
        <f t="shared" si="21"/>
        <v>0</v>
      </c>
      <c r="AO57">
        <f t="shared" si="21"/>
        <v>0</v>
      </c>
      <c r="AP57">
        <f t="shared" si="21"/>
        <v>0</v>
      </c>
      <c r="AQ57">
        <f t="shared" si="21"/>
        <v>0</v>
      </c>
      <c r="AR57">
        <f t="shared" si="21"/>
        <v>0</v>
      </c>
      <c r="AS57">
        <f t="shared" si="21"/>
        <v>0</v>
      </c>
      <c r="AT57">
        <f t="shared" si="21"/>
        <v>0</v>
      </c>
      <c r="AU57">
        <f t="shared" si="21"/>
        <v>0</v>
      </c>
      <c r="AV57">
        <f t="shared" si="21"/>
        <v>0</v>
      </c>
      <c r="AW57">
        <f t="shared" si="21"/>
        <v>0</v>
      </c>
      <c r="AX57">
        <f t="shared" si="21"/>
        <v>0</v>
      </c>
      <c r="AY57">
        <f t="shared" si="21"/>
        <v>0</v>
      </c>
      <c r="AZ57">
        <f t="shared" si="21"/>
        <v>0</v>
      </c>
      <c r="BA57">
        <f t="shared" si="21"/>
        <v>0</v>
      </c>
      <c r="BB57">
        <f t="shared" si="21"/>
        <v>0</v>
      </c>
      <c r="BC57">
        <f t="shared" si="21"/>
        <v>0</v>
      </c>
      <c r="BD57">
        <f t="shared" si="21"/>
        <v>0</v>
      </c>
      <c r="BE57">
        <f t="shared" si="21"/>
        <v>0</v>
      </c>
      <c r="BF57">
        <f t="shared" si="21"/>
        <v>0</v>
      </c>
      <c r="BG57">
        <f t="shared" si="21"/>
        <v>0</v>
      </c>
      <c r="BH57">
        <f t="shared" si="21"/>
        <v>0</v>
      </c>
      <c r="BI57">
        <f t="shared" si="21"/>
        <v>0</v>
      </c>
      <c r="BJ57">
        <f t="shared" si="21"/>
        <v>0</v>
      </c>
      <c r="BK57">
        <f t="shared" si="21"/>
        <v>0</v>
      </c>
      <c r="BL57">
        <f t="shared" si="21"/>
        <v>0</v>
      </c>
      <c r="BM57">
        <f t="shared" si="21"/>
        <v>0</v>
      </c>
      <c r="BN57">
        <f aca="true" t="shared" si="25" ref="BN57:DY60">BN47*BN47</f>
        <v>0</v>
      </c>
      <c r="BO57">
        <f t="shared" si="25"/>
        <v>0</v>
      </c>
      <c r="BP57">
        <f t="shared" si="25"/>
        <v>0</v>
      </c>
      <c r="BQ57">
        <f t="shared" si="25"/>
        <v>0</v>
      </c>
      <c r="BR57">
        <f t="shared" si="25"/>
        <v>0</v>
      </c>
      <c r="BS57">
        <f t="shared" si="25"/>
        <v>0</v>
      </c>
      <c r="BT57">
        <f t="shared" si="25"/>
        <v>0</v>
      </c>
      <c r="BU57">
        <f t="shared" si="25"/>
        <v>0</v>
      </c>
      <c r="BV57">
        <f t="shared" si="25"/>
        <v>0</v>
      </c>
      <c r="BW57">
        <f t="shared" si="25"/>
        <v>0</v>
      </c>
      <c r="BX57">
        <f t="shared" si="25"/>
        <v>0</v>
      </c>
      <c r="BY57">
        <f t="shared" si="25"/>
        <v>0</v>
      </c>
      <c r="BZ57">
        <f t="shared" si="25"/>
        <v>0</v>
      </c>
      <c r="CA57">
        <f t="shared" si="25"/>
        <v>0</v>
      </c>
      <c r="CB57">
        <f t="shared" si="25"/>
        <v>0</v>
      </c>
      <c r="CC57">
        <f t="shared" si="25"/>
        <v>0</v>
      </c>
      <c r="CD57">
        <f t="shared" si="25"/>
        <v>0</v>
      </c>
      <c r="CE57">
        <f t="shared" si="25"/>
        <v>0</v>
      </c>
      <c r="CF57">
        <f t="shared" si="25"/>
        <v>0</v>
      </c>
      <c r="CG57">
        <f t="shared" si="25"/>
        <v>0</v>
      </c>
      <c r="CH57">
        <f t="shared" si="25"/>
        <v>0</v>
      </c>
      <c r="CI57">
        <f t="shared" si="25"/>
        <v>0</v>
      </c>
      <c r="CJ57">
        <f t="shared" si="25"/>
        <v>0</v>
      </c>
      <c r="CK57">
        <f t="shared" si="25"/>
        <v>0</v>
      </c>
      <c r="CL57">
        <f t="shared" si="25"/>
        <v>0</v>
      </c>
      <c r="CM57">
        <f t="shared" si="25"/>
        <v>0</v>
      </c>
      <c r="CN57">
        <f t="shared" si="25"/>
        <v>0</v>
      </c>
      <c r="CO57">
        <f t="shared" si="25"/>
        <v>0</v>
      </c>
      <c r="CP57">
        <f t="shared" si="25"/>
        <v>0</v>
      </c>
      <c r="CQ57">
        <f t="shared" si="25"/>
        <v>0</v>
      </c>
      <c r="CR57">
        <f t="shared" si="25"/>
        <v>0</v>
      </c>
      <c r="CS57">
        <f t="shared" si="25"/>
        <v>0</v>
      </c>
      <c r="CT57">
        <f t="shared" si="25"/>
        <v>0</v>
      </c>
      <c r="CU57">
        <f t="shared" si="25"/>
        <v>0</v>
      </c>
      <c r="CV57">
        <f t="shared" si="25"/>
        <v>0</v>
      </c>
      <c r="CW57">
        <f t="shared" si="25"/>
        <v>0</v>
      </c>
      <c r="CX57">
        <f t="shared" si="25"/>
        <v>0</v>
      </c>
      <c r="CY57">
        <f t="shared" si="25"/>
        <v>0</v>
      </c>
      <c r="CZ57">
        <f t="shared" si="25"/>
        <v>0</v>
      </c>
      <c r="DA57">
        <f t="shared" si="25"/>
        <v>0</v>
      </c>
      <c r="DB57">
        <f t="shared" si="25"/>
        <v>0</v>
      </c>
      <c r="DC57">
        <f t="shared" si="25"/>
        <v>0</v>
      </c>
      <c r="DD57">
        <f t="shared" si="25"/>
        <v>0</v>
      </c>
      <c r="DE57">
        <f t="shared" si="25"/>
        <v>0</v>
      </c>
      <c r="DF57">
        <f t="shared" si="25"/>
        <v>0</v>
      </c>
      <c r="DG57">
        <f t="shared" si="25"/>
        <v>0</v>
      </c>
      <c r="DH57">
        <f t="shared" si="25"/>
        <v>0</v>
      </c>
      <c r="DI57">
        <f t="shared" si="25"/>
        <v>0</v>
      </c>
      <c r="DJ57">
        <f t="shared" si="25"/>
        <v>0</v>
      </c>
      <c r="DK57">
        <f t="shared" si="25"/>
        <v>0</v>
      </c>
      <c r="DL57">
        <f t="shared" si="25"/>
        <v>0</v>
      </c>
      <c r="DM57">
        <f t="shared" si="25"/>
        <v>0</v>
      </c>
      <c r="DN57">
        <f t="shared" si="25"/>
        <v>0</v>
      </c>
      <c r="DO57">
        <f t="shared" si="25"/>
        <v>0</v>
      </c>
      <c r="DP57">
        <f t="shared" si="25"/>
        <v>0</v>
      </c>
      <c r="DQ57">
        <f t="shared" si="25"/>
        <v>0</v>
      </c>
      <c r="DR57">
        <f t="shared" si="25"/>
        <v>0</v>
      </c>
      <c r="DS57">
        <f t="shared" si="25"/>
        <v>0</v>
      </c>
      <c r="DT57">
        <f t="shared" si="25"/>
        <v>0</v>
      </c>
      <c r="DU57">
        <f t="shared" si="25"/>
        <v>0</v>
      </c>
      <c r="DV57">
        <f t="shared" si="25"/>
        <v>0</v>
      </c>
      <c r="DW57">
        <f t="shared" si="25"/>
        <v>0</v>
      </c>
      <c r="DX57">
        <f t="shared" si="25"/>
        <v>0</v>
      </c>
      <c r="DY57">
        <f t="shared" si="25"/>
        <v>0</v>
      </c>
      <c r="DZ57">
        <f>DZ47*DZ47</f>
        <v>0</v>
      </c>
      <c r="EA57">
        <f t="shared" si="22"/>
        <v>0</v>
      </c>
      <c r="EB57">
        <f t="shared" si="22"/>
        <v>0</v>
      </c>
      <c r="EC57">
        <f t="shared" si="22"/>
        <v>0</v>
      </c>
      <c r="ED57">
        <f t="shared" si="22"/>
        <v>0</v>
      </c>
      <c r="EE57">
        <f t="shared" si="22"/>
        <v>0</v>
      </c>
      <c r="EF57">
        <f t="shared" si="22"/>
        <v>0</v>
      </c>
      <c r="EG57">
        <f t="shared" si="22"/>
        <v>0</v>
      </c>
      <c r="EH57">
        <f t="shared" si="22"/>
        <v>0</v>
      </c>
      <c r="EI57">
        <f t="shared" si="22"/>
        <v>0</v>
      </c>
      <c r="EJ57">
        <f t="shared" si="22"/>
        <v>0</v>
      </c>
      <c r="EK57">
        <f t="shared" si="22"/>
        <v>0</v>
      </c>
      <c r="EL57">
        <f t="shared" si="22"/>
        <v>0</v>
      </c>
      <c r="EM57">
        <f t="shared" si="22"/>
        <v>0</v>
      </c>
      <c r="EN57">
        <f t="shared" si="22"/>
        <v>0</v>
      </c>
      <c r="EO57">
        <f t="shared" si="22"/>
        <v>0</v>
      </c>
      <c r="EP57">
        <f t="shared" si="22"/>
        <v>0</v>
      </c>
      <c r="EQ57">
        <f t="shared" si="22"/>
        <v>0</v>
      </c>
      <c r="ER57">
        <f t="shared" si="22"/>
        <v>0</v>
      </c>
      <c r="ES57">
        <f t="shared" si="22"/>
        <v>0</v>
      </c>
      <c r="ET57">
        <f t="shared" si="22"/>
        <v>0</v>
      </c>
      <c r="EU57">
        <f t="shared" si="22"/>
        <v>0</v>
      </c>
    </row>
    <row r="58" spans="2:151" ht="13.5">
      <c r="B58">
        <f t="shared" si="16"/>
        <v>0</v>
      </c>
      <c r="C58">
        <f aca="true" t="shared" si="26" ref="C58:BN61">C48*C48</f>
        <v>0</v>
      </c>
      <c r="D58">
        <f t="shared" si="26"/>
        <v>0</v>
      </c>
      <c r="E58">
        <f t="shared" si="26"/>
        <v>0</v>
      </c>
      <c r="F58">
        <f t="shared" si="26"/>
        <v>0</v>
      </c>
      <c r="G58">
        <f t="shared" si="26"/>
        <v>0</v>
      </c>
      <c r="H58">
        <f t="shared" si="26"/>
        <v>0</v>
      </c>
      <c r="I58">
        <f t="shared" si="26"/>
        <v>0</v>
      </c>
      <c r="J58">
        <f t="shared" si="26"/>
        <v>0</v>
      </c>
      <c r="K58">
        <f t="shared" si="26"/>
        <v>0</v>
      </c>
      <c r="L58">
        <f t="shared" si="26"/>
        <v>0</v>
      </c>
      <c r="M58">
        <f t="shared" si="26"/>
        <v>0</v>
      </c>
      <c r="N58">
        <f t="shared" si="26"/>
        <v>0</v>
      </c>
      <c r="O58">
        <f t="shared" si="26"/>
        <v>0</v>
      </c>
      <c r="P58">
        <f t="shared" si="26"/>
        <v>0</v>
      </c>
      <c r="Q58">
        <f t="shared" si="26"/>
        <v>0</v>
      </c>
      <c r="R58">
        <f t="shared" si="26"/>
        <v>0</v>
      </c>
      <c r="S58">
        <f t="shared" si="26"/>
        <v>0</v>
      </c>
      <c r="T58">
        <f t="shared" si="26"/>
        <v>0</v>
      </c>
      <c r="U58">
        <f t="shared" si="26"/>
        <v>0</v>
      </c>
      <c r="V58">
        <f t="shared" si="26"/>
        <v>0</v>
      </c>
      <c r="W58">
        <f t="shared" si="26"/>
        <v>0</v>
      </c>
      <c r="X58">
        <f t="shared" si="26"/>
        <v>0</v>
      </c>
      <c r="Y58">
        <f t="shared" si="26"/>
        <v>0</v>
      </c>
      <c r="Z58">
        <f t="shared" si="26"/>
        <v>0</v>
      </c>
      <c r="AA58">
        <f t="shared" si="26"/>
        <v>0</v>
      </c>
      <c r="AB58">
        <f t="shared" si="26"/>
        <v>0</v>
      </c>
      <c r="AC58">
        <f t="shared" si="26"/>
        <v>0</v>
      </c>
      <c r="AD58">
        <f t="shared" si="26"/>
        <v>0</v>
      </c>
      <c r="AE58">
        <f t="shared" si="26"/>
        <v>0</v>
      </c>
      <c r="AF58">
        <f t="shared" si="26"/>
        <v>0</v>
      </c>
      <c r="AG58">
        <f t="shared" si="26"/>
        <v>0</v>
      </c>
      <c r="AH58">
        <f t="shared" si="26"/>
        <v>0</v>
      </c>
      <c r="AI58">
        <f t="shared" si="26"/>
        <v>0</v>
      </c>
      <c r="AJ58">
        <f t="shared" si="26"/>
        <v>0</v>
      </c>
      <c r="AK58">
        <f t="shared" si="26"/>
        <v>0</v>
      </c>
      <c r="AL58">
        <f t="shared" si="26"/>
        <v>0</v>
      </c>
      <c r="AM58">
        <f t="shared" si="26"/>
        <v>0</v>
      </c>
      <c r="AN58">
        <f t="shared" si="26"/>
        <v>0</v>
      </c>
      <c r="AO58">
        <f t="shared" si="26"/>
        <v>0</v>
      </c>
      <c r="AP58">
        <f t="shared" si="26"/>
        <v>0</v>
      </c>
      <c r="AQ58">
        <f t="shared" si="26"/>
        <v>0</v>
      </c>
      <c r="AR58">
        <f t="shared" si="26"/>
        <v>0</v>
      </c>
      <c r="AS58">
        <f t="shared" si="26"/>
        <v>0</v>
      </c>
      <c r="AT58">
        <f t="shared" si="26"/>
        <v>0</v>
      </c>
      <c r="AU58">
        <f t="shared" si="26"/>
        <v>0</v>
      </c>
      <c r="AV58">
        <f t="shared" si="26"/>
        <v>0</v>
      </c>
      <c r="AW58">
        <f t="shared" si="26"/>
        <v>0</v>
      </c>
      <c r="AX58">
        <f t="shared" si="26"/>
        <v>0</v>
      </c>
      <c r="AY58">
        <f t="shared" si="26"/>
        <v>0</v>
      </c>
      <c r="AZ58">
        <f t="shared" si="26"/>
        <v>0</v>
      </c>
      <c r="BA58">
        <f t="shared" si="26"/>
        <v>0</v>
      </c>
      <c r="BB58">
        <f t="shared" si="26"/>
        <v>0</v>
      </c>
      <c r="BC58">
        <f t="shared" si="26"/>
        <v>0</v>
      </c>
      <c r="BD58">
        <f t="shared" si="26"/>
        <v>0</v>
      </c>
      <c r="BE58">
        <f t="shared" si="26"/>
        <v>0</v>
      </c>
      <c r="BF58">
        <f t="shared" si="26"/>
        <v>0</v>
      </c>
      <c r="BG58">
        <f t="shared" si="26"/>
        <v>0</v>
      </c>
      <c r="BH58">
        <f t="shared" si="26"/>
        <v>0</v>
      </c>
      <c r="BI58">
        <f t="shared" si="26"/>
        <v>0</v>
      </c>
      <c r="BJ58">
        <f t="shared" si="26"/>
        <v>0</v>
      </c>
      <c r="BK58">
        <f t="shared" si="26"/>
        <v>0</v>
      </c>
      <c r="BL58">
        <f t="shared" si="26"/>
        <v>0</v>
      </c>
      <c r="BM58">
        <f t="shared" si="26"/>
        <v>0</v>
      </c>
      <c r="BN58">
        <f t="shared" si="26"/>
        <v>0</v>
      </c>
      <c r="BO58">
        <f t="shared" si="25"/>
        <v>0</v>
      </c>
      <c r="BP58">
        <f t="shared" si="25"/>
        <v>0</v>
      </c>
      <c r="BQ58">
        <f t="shared" si="25"/>
        <v>0</v>
      </c>
      <c r="BR58">
        <f t="shared" si="25"/>
        <v>0</v>
      </c>
      <c r="BS58">
        <f t="shared" si="25"/>
        <v>0</v>
      </c>
      <c r="BT58">
        <f t="shared" si="25"/>
        <v>0</v>
      </c>
      <c r="BU58">
        <f t="shared" si="25"/>
        <v>0</v>
      </c>
      <c r="BV58">
        <f t="shared" si="25"/>
        <v>0</v>
      </c>
      <c r="BW58">
        <f t="shared" si="25"/>
        <v>0</v>
      </c>
      <c r="BX58">
        <f t="shared" si="25"/>
        <v>0</v>
      </c>
      <c r="BY58">
        <f t="shared" si="25"/>
        <v>0</v>
      </c>
      <c r="BZ58">
        <f t="shared" si="25"/>
        <v>0</v>
      </c>
      <c r="CA58">
        <f t="shared" si="25"/>
        <v>0</v>
      </c>
      <c r="CB58">
        <f t="shared" si="25"/>
        <v>0</v>
      </c>
      <c r="CC58">
        <f t="shared" si="25"/>
        <v>0</v>
      </c>
      <c r="CD58">
        <f t="shared" si="25"/>
        <v>0</v>
      </c>
      <c r="CE58">
        <f t="shared" si="25"/>
        <v>0</v>
      </c>
      <c r="CF58">
        <f t="shared" si="25"/>
        <v>0</v>
      </c>
      <c r="CG58">
        <f t="shared" si="25"/>
        <v>0</v>
      </c>
      <c r="CH58">
        <f t="shared" si="25"/>
        <v>0</v>
      </c>
      <c r="CI58">
        <f t="shared" si="25"/>
        <v>0</v>
      </c>
      <c r="CJ58">
        <f t="shared" si="25"/>
        <v>0</v>
      </c>
      <c r="CK58">
        <f t="shared" si="25"/>
        <v>0</v>
      </c>
      <c r="CL58">
        <f t="shared" si="25"/>
        <v>0</v>
      </c>
      <c r="CM58">
        <f t="shared" si="25"/>
        <v>0</v>
      </c>
      <c r="CN58">
        <f t="shared" si="25"/>
        <v>0</v>
      </c>
      <c r="CO58">
        <f t="shared" si="25"/>
        <v>0</v>
      </c>
      <c r="CP58">
        <f t="shared" si="25"/>
        <v>0</v>
      </c>
      <c r="CQ58">
        <f t="shared" si="25"/>
        <v>0</v>
      </c>
      <c r="CR58">
        <f t="shared" si="25"/>
        <v>0</v>
      </c>
      <c r="CS58">
        <f t="shared" si="25"/>
        <v>0</v>
      </c>
      <c r="CT58">
        <f t="shared" si="25"/>
        <v>0</v>
      </c>
      <c r="CU58">
        <f t="shared" si="25"/>
        <v>0</v>
      </c>
      <c r="CV58">
        <f t="shared" si="25"/>
        <v>0</v>
      </c>
      <c r="CW58">
        <f t="shared" si="25"/>
        <v>0</v>
      </c>
      <c r="CX58">
        <f t="shared" si="25"/>
        <v>0</v>
      </c>
      <c r="CY58">
        <f t="shared" si="25"/>
        <v>0</v>
      </c>
      <c r="CZ58">
        <f t="shared" si="25"/>
        <v>0</v>
      </c>
      <c r="DA58">
        <f t="shared" si="25"/>
        <v>0</v>
      </c>
      <c r="DB58">
        <f t="shared" si="25"/>
        <v>0</v>
      </c>
      <c r="DC58">
        <f t="shared" si="25"/>
        <v>0</v>
      </c>
      <c r="DD58">
        <f t="shared" si="25"/>
        <v>0</v>
      </c>
      <c r="DE58">
        <f t="shared" si="25"/>
        <v>0</v>
      </c>
      <c r="DF58">
        <f t="shared" si="25"/>
        <v>0</v>
      </c>
      <c r="DG58">
        <f t="shared" si="25"/>
        <v>0</v>
      </c>
      <c r="DH58">
        <f t="shared" si="25"/>
        <v>0</v>
      </c>
      <c r="DI58">
        <f t="shared" si="25"/>
        <v>0</v>
      </c>
      <c r="DJ58">
        <f t="shared" si="25"/>
        <v>0</v>
      </c>
      <c r="DK58">
        <f t="shared" si="25"/>
        <v>0</v>
      </c>
      <c r="DL58">
        <f t="shared" si="25"/>
        <v>0</v>
      </c>
      <c r="DM58">
        <f t="shared" si="25"/>
        <v>0</v>
      </c>
      <c r="DN58">
        <f t="shared" si="25"/>
        <v>0</v>
      </c>
      <c r="DO58">
        <f t="shared" si="25"/>
        <v>0</v>
      </c>
      <c r="DP58">
        <f t="shared" si="25"/>
        <v>0</v>
      </c>
      <c r="DQ58">
        <f t="shared" si="25"/>
        <v>0</v>
      </c>
      <c r="DR58">
        <f t="shared" si="25"/>
        <v>0</v>
      </c>
      <c r="DS58">
        <f t="shared" si="25"/>
        <v>0</v>
      </c>
      <c r="DT58">
        <f t="shared" si="25"/>
        <v>0</v>
      </c>
      <c r="DU58">
        <f t="shared" si="25"/>
        <v>0</v>
      </c>
      <c r="DV58">
        <f t="shared" si="25"/>
        <v>0</v>
      </c>
      <c r="DW58">
        <f t="shared" si="25"/>
        <v>0</v>
      </c>
      <c r="DX58">
        <f t="shared" si="25"/>
        <v>0</v>
      </c>
      <c r="DY58">
        <f t="shared" si="25"/>
        <v>0</v>
      </c>
      <c r="DZ58">
        <f>DZ48*DZ48</f>
        <v>0</v>
      </c>
      <c r="EA58">
        <f t="shared" si="22"/>
        <v>0</v>
      </c>
      <c r="EB58">
        <f t="shared" si="22"/>
        <v>0</v>
      </c>
      <c r="EC58">
        <f t="shared" si="22"/>
        <v>0</v>
      </c>
      <c r="ED58">
        <f t="shared" si="22"/>
        <v>0</v>
      </c>
      <c r="EE58">
        <f t="shared" si="22"/>
        <v>0</v>
      </c>
      <c r="EF58">
        <f t="shared" si="22"/>
        <v>0</v>
      </c>
      <c r="EG58">
        <f t="shared" si="22"/>
        <v>0</v>
      </c>
      <c r="EH58">
        <f t="shared" si="22"/>
        <v>0</v>
      </c>
      <c r="EI58">
        <f t="shared" si="22"/>
        <v>0</v>
      </c>
      <c r="EJ58">
        <f t="shared" si="22"/>
        <v>0</v>
      </c>
      <c r="EK58">
        <f t="shared" si="22"/>
        <v>0</v>
      </c>
      <c r="EL58">
        <f t="shared" si="22"/>
        <v>0</v>
      </c>
      <c r="EM58">
        <f t="shared" si="22"/>
        <v>0</v>
      </c>
      <c r="EN58">
        <f t="shared" si="22"/>
        <v>0</v>
      </c>
      <c r="EO58">
        <f t="shared" si="22"/>
        <v>0</v>
      </c>
      <c r="EP58">
        <f t="shared" si="22"/>
        <v>0</v>
      </c>
      <c r="EQ58">
        <f t="shared" si="22"/>
        <v>0</v>
      </c>
      <c r="ER58">
        <f t="shared" si="22"/>
        <v>0</v>
      </c>
      <c r="ES58">
        <f t="shared" si="22"/>
        <v>0</v>
      </c>
      <c r="ET58">
        <f t="shared" si="22"/>
        <v>0</v>
      </c>
      <c r="EU58">
        <f t="shared" si="22"/>
        <v>0</v>
      </c>
    </row>
    <row r="59" spans="2:151" ht="13.5">
      <c r="B59">
        <f t="shared" si="16"/>
        <v>0</v>
      </c>
      <c r="C59">
        <f t="shared" si="26"/>
        <v>0</v>
      </c>
      <c r="D59">
        <f t="shared" si="26"/>
        <v>0</v>
      </c>
      <c r="E59">
        <f t="shared" si="26"/>
        <v>0</v>
      </c>
      <c r="F59">
        <f t="shared" si="26"/>
        <v>0</v>
      </c>
      <c r="G59">
        <f t="shared" si="26"/>
        <v>0</v>
      </c>
      <c r="H59">
        <f t="shared" si="26"/>
        <v>0</v>
      </c>
      <c r="I59">
        <f t="shared" si="26"/>
        <v>0</v>
      </c>
      <c r="J59">
        <f t="shared" si="26"/>
        <v>0</v>
      </c>
      <c r="K59">
        <f t="shared" si="26"/>
        <v>0</v>
      </c>
      <c r="L59">
        <f t="shared" si="26"/>
        <v>0</v>
      </c>
      <c r="M59">
        <f t="shared" si="26"/>
        <v>0</v>
      </c>
      <c r="N59">
        <f t="shared" si="26"/>
        <v>0</v>
      </c>
      <c r="O59">
        <f t="shared" si="26"/>
        <v>0</v>
      </c>
      <c r="P59">
        <f t="shared" si="26"/>
        <v>0</v>
      </c>
      <c r="Q59">
        <f t="shared" si="26"/>
        <v>0</v>
      </c>
      <c r="R59">
        <f t="shared" si="26"/>
        <v>0</v>
      </c>
      <c r="S59">
        <f t="shared" si="26"/>
        <v>0</v>
      </c>
      <c r="T59">
        <f t="shared" si="26"/>
        <v>0</v>
      </c>
      <c r="U59">
        <f t="shared" si="26"/>
        <v>0</v>
      </c>
      <c r="V59">
        <f t="shared" si="26"/>
        <v>0</v>
      </c>
      <c r="W59">
        <f t="shared" si="26"/>
        <v>0</v>
      </c>
      <c r="X59">
        <f t="shared" si="26"/>
        <v>0</v>
      </c>
      <c r="Y59">
        <f t="shared" si="26"/>
        <v>0</v>
      </c>
      <c r="Z59">
        <f t="shared" si="26"/>
        <v>0</v>
      </c>
      <c r="AA59">
        <f t="shared" si="26"/>
        <v>0</v>
      </c>
      <c r="AB59">
        <f t="shared" si="26"/>
        <v>0</v>
      </c>
      <c r="AC59">
        <f t="shared" si="26"/>
        <v>0</v>
      </c>
      <c r="AD59">
        <f t="shared" si="26"/>
        <v>0</v>
      </c>
      <c r="AE59">
        <f t="shared" si="26"/>
        <v>0</v>
      </c>
      <c r="AF59">
        <f t="shared" si="26"/>
        <v>0</v>
      </c>
      <c r="AG59">
        <f t="shared" si="26"/>
        <v>0</v>
      </c>
      <c r="AH59">
        <f t="shared" si="26"/>
        <v>0</v>
      </c>
      <c r="AI59">
        <f t="shared" si="26"/>
        <v>0</v>
      </c>
      <c r="AJ59">
        <f t="shared" si="26"/>
        <v>0</v>
      </c>
      <c r="AK59">
        <f t="shared" si="26"/>
        <v>0</v>
      </c>
      <c r="AL59">
        <f t="shared" si="26"/>
        <v>0</v>
      </c>
      <c r="AM59">
        <f t="shared" si="26"/>
        <v>0</v>
      </c>
      <c r="AN59">
        <f t="shared" si="26"/>
        <v>0</v>
      </c>
      <c r="AO59">
        <f t="shared" si="26"/>
        <v>0</v>
      </c>
      <c r="AP59">
        <f t="shared" si="26"/>
        <v>0</v>
      </c>
      <c r="AQ59">
        <f t="shared" si="26"/>
        <v>0</v>
      </c>
      <c r="AR59">
        <f t="shared" si="26"/>
        <v>0</v>
      </c>
      <c r="AS59">
        <f t="shared" si="26"/>
        <v>0</v>
      </c>
      <c r="AT59">
        <f t="shared" si="26"/>
        <v>0</v>
      </c>
      <c r="AU59">
        <f t="shared" si="26"/>
        <v>0</v>
      </c>
      <c r="AV59">
        <f t="shared" si="26"/>
        <v>0</v>
      </c>
      <c r="AW59">
        <f t="shared" si="26"/>
        <v>0</v>
      </c>
      <c r="AX59">
        <f t="shared" si="26"/>
        <v>0</v>
      </c>
      <c r="AY59">
        <f t="shared" si="26"/>
        <v>0</v>
      </c>
      <c r="AZ59">
        <f t="shared" si="26"/>
        <v>0</v>
      </c>
      <c r="BA59">
        <f t="shared" si="26"/>
        <v>0</v>
      </c>
      <c r="BB59">
        <f t="shared" si="26"/>
        <v>0</v>
      </c>
      <c r="BC59">
        <f t="shared" si="26"/>
        <v>0</v>
      </c>
      <c r="BD59">
        <f t="shared" si="26"/>
        <v>0</v>
      </c>
      <c r="BE59">
        <f t="shared" si="26"/>
        <v>0</v>
      </c>
      <c r="BF59">
        <f t="shared" si="26"/>
        <v>0</v>
      </c>
      <c r="BG59">
        <f t="shared" si="26"/>
        <v>0</v>
      </c>
      <c r="BH59">
        <f t="shared" si="26"/>
        <v>0</v>
      </c>
      <c r="BI59">
        <f t="shared" si="26"/>
        <v>0</v>
      </c>
      <c r="BJ59">
        <f t="shared" si="26"/>
        <v>0</v>
      </c>
      <c r="BK59">
        <f t="shared" si="26"/>
        <v>0</v>
      </c>
      <c r="BL59">
        <f t="shared" si="26"/>
        <v>0</v>
      </c>
      <c r="BM59">
        <f t="shared" si="26"/>
        <v>0</v>
      </c>
      <c r="BN59">
        <f t="shared" si="26"/>
        <v>0</v>
      </c>
      <c r="BO59">
        <f t="shared" si="25"/>
        <v>0</v>
      </c>
      <c r="BP59">
        <f t="shared" si="25"/>
        <v>0</v>
      </c>
      <c r="BQ59">
        <f t="shared" si="25"/>
        <v>0</v>
      </c>
      <c r="BR59">
        <f t="shared" si="25"/>
        <v>0</v>
      </c>
      <c r="BS59">
        <f t="shared" si="25"/>
        <v>0</v>
      </c>
      <c r="BT59">
        <f t="shared" si="25"/>
        <v>0</v>
      </c>
      <c r="BU59">
        <f t="shared" si="25"/>
        <v>0</v>
      </c>
      <c r="BV59">
        <f t="shared" si="25"/>
        <v>0</v>
      </c>
      <c r="BW59">
        <f t="shared" si="25"/>
        <v>0</v>
      </c>
      <c r="BX59">
        <f t="shared" si="25"/>
        <v>0</v>
      </c>
      <c r="BY59">
        <f t="shared" si="25"/>
        <v>0</v>
      </c>
      <c r="BZ59">
        <f t="shared" si="25"/>
        <v>0</v>
      </c>
      <c r="CA59">
        <f t="shared" si="25"/>
        <v>0</v>
      </c>
      <c r="CB59">
        <f t="shared" si="25"/>
        <v>0</v>
      </c>
      <c r="CC59">
        <f t="shared" si="25"/>
        <v>0</v>
      </c>
      <c r="CD59">
        <f t="shared" si="25"/>
        <v>0</v>
      </c>
      <c r="CE59">
        <f t="shared" si="25"/>
        <v>0</v>
      </c>
      <c r="CF59">
        <f t="shared" si="25"/>
        <v>0</v>
      </c>
      <c r="CG59">
        <f t="shared" si="25"/>
        <v>0</v>
      </c>
      <c r="CH59">
        <f t="shared" si="25"/>
        <v>0</v>
      </c>
      <c r="CI59">
        <f t="shared" si="25"/>
        <v>0</v>
      </c>
      <c r="CJ59">
        <f t="shared" si="25"/>
        <v>0</v>
      </c>
      <c r="CK59">
        <f t="shared" si="25"/>
        <v>0</v>
      </c>
      <c r="CL59">
        <f t="shared" si="25"/>
        <v>0</v>
      </c>
      <c r="CM59">
        <f t="shared" si="25"/>
        <v>0</v>
      </c>
      <c r="CN59">
        <f t="shared" si="25"/>
        <v>0</v>
      </c>
      <c r="CO59">
        <f t="shared" si="25"/>
        <v>0</v>
      </c>
      <c r="CP59">
        <f t="shared" si="25"/>
        <v>0</v>
      </c>
      <c r="CQ59">
        <f t="shared" si="25"/>
        <v>0</v>
      </c>
      <c r="CR59">
        <f t="shared" si="25"/>
        <v>0</v>
      </c>
      <c r="CS59">
        <f t="shared" si="25"/>
        <v>0</v>
      </c>
      <c r="CT59">
        <f t="shared" si="25"/>
        <v>0</v>
      </c>
      <c r="CU59">
        <f t="shared" si="25"/>
        <v>0</v>
      </c>
      <c r="CV59">
        <f t="shared" si="25"/>
        <v>0</v>
      </c>
      <c r="CW59">
        <f t="shared" si="25"/>
        <v>0</v>
      </c>
      <c r="CX59">
        <f t="shared" si="25"/>
        <v>0</v>
      </c>
      <c r="CY59">
        <f t="shared" si="25"/>
        <v>0</v>
      </c>
      <c r="CZ59">
        <f t="shared" si="25"/>
        <v>0</v>
      </c>
      <c r="DA59">
        <f t="shared" si="25"/>
        <v>0</v>
      </c>
      <c r="DB59">
        <f t="shared" si="25"/>
        <v>0</v>
      </c>
      <c r="DC59">
        <f t="shared" si="25"/>
        <v>0</v>
      </c>
      <c r="DD59">
        <f t="shared" si="25"/>
        <v>0</v>
      </c>
      <c r="DE59">
        <f t="shared" si="25"/>
        <v>0</v>
      </c>
      <c r="DF59">
        <f t="shared" si="25"/>
        <v>0</v>
      </c>
      <c r="DG59">
        <f t="shared" si="25"/>
        <v>0</v>
      </c>
      <c r="DH59">
        <f t="shared" si="25"/>
        <v>0</v>
      </c>
      <c r="DI59">
        <f t="shared" si="25"/>
        <v>0</v>
      </c>
      <c r="DJ59">
        <f t="shared" si="25"/>
        <v>0</v>
      </c>
      <c r="DK59">
        <f t="shared" si="25"/>
        <v>0</v>
      </c>
      <c r="DL59">
        <f t="shared" si="25"/>
        <v>0</v>
      </c>
      <c r="DM59">
        <f t="shared" si="25"/>
        <v>0</v>
      </c>
      <c r="DN59">
        <f t="shared" si="25"/>
        <v>0</v>
      </c>
      <c r="DO59">
        <f t="shared" si="25"/>
        <v>0</v>
      </c>
      <c r="DP59">
        <f t="shared" si="25"/>
        <v>0</v>
      </c>
      <c r="DQ59">
        <f t="shared" si="25"/>
        <v>0</v>
      </c>
      <c r="DR59">
        <f t="shared" si="25"/>
        <v>0</v>
      </c>
      <c r="DS59">
        <f t="shared" si="25"/>
        <v>0</v>
      </c>
      <c r="DT59">
        <f t="shared" si="25"/>
        <v>0</v>
      </c>
      <c r="DU59">
        <f t="shared" si="25"/>
        <v>0</v>
      </c>
      <c r="DV59">
        <f t="shared" si="25"/>
        <v>0</v>
      </c>
      <c r="DW59">
        <f t="shared" si="25"/>
        <v>0</v>
      </c>
      <c r="DX59">
        <f t="shared" si="25"/>
        <v>0</v>
      </c>
      <c r="DY59">
        <f t="shared" si="25"/>
        <v>0</v>
      </c>
      <c r="DZ59">
        <f>DZ49*DZ49</f>
        <v>0</v>
      </c>
      <c r="EA59">
        <f t="shared" si="22"/>
        <v>0</v>
      </c>
      <c r="EB59">
        <f t="shared" si="22"/>
        <v>0</v>
      </c>
      <c r="EC59">
        <f t="shared" si="22"/>
        <v>0</v>
      </c>
      <c r="ED59">
        <f t="shared" si="22"/>
        <v>0</v>
      </c>
      <c r="EE59">
        <f t="shared" si="22"/>
        <v>0</v>
      </c>
      <c r="EF59">
        <f t="shared" si="22"/>
        <v>0</v>
      </c>
      <c r="EG59">
        <f t="shared" si="22"/>
        <v>0</v>
      </c>
      <c r="EH59">
        <f t="shared" si="22"/>
        <v>0</v>
      </c>
      <c r="EI59">
        <f t="shared" si="22"/>
        <v>0</v>
      </c>
      <c r="EJ59">
        <f t="shared" si="22"/>
        <v>0</v>
      </c>
      <c r="EK59">
        <f t="shared" si="22"/>
        <v>0</v>
      </c>
      <c r="EL59">
        <f t="shared" si="22"/>
        <v>0</v>
      </c>
      <c r="EM59">
        <f t="shared" si="22"/>
        <v>0</v>
      </c>
      <c r="EN59">
        <f t="shared" si="22"/>
        <v>0</v>
      </c>
      <c r="EO59">
        <f t="shared" si="22"/>
        <v>0</v>
      </c>
      <c r="EP59">
        <f t="shared" si="22"/>
        <v>0</v>
      </c>
      <c r="EQ59">
        <f t="shared" si="22"/>
        <v>0</v>
      </c>
      <c r="ER59">
        <f t="shared" si="22"/>
        <v>0</v>
      </c>
      <c r="ES59">
        <f t="shared" si="22"/>
        <v>0</v>
      </c>
      <c r="ET59">
        <f t="shared" si="22"/>
        <v>0</v>
      </c>
      <c r="EU59">
        <f t="shared" si="22"/>
        <v>0</v>
      </c>
    </row>
    <row r="60" spans="2:151" ht="13.5">
      <c r="B60">
        <f t="shared" si="16"/>
        <v>0</v>
      </c>
      <c r="C60">
        <f t="shared" si="26"/>
        <v>0</v>
      </c>
      <c r="D60">
        <f t="shared" si="26"/>
        <v>0</v>
      </c>
      <c r="E60">
        <f t="shared" si="26"/>
        <v>0</v>
      </c>
      <c r="F60">
        <f t="shared" si="26"/>
        <v>0</v>
      </c>
      <c r="G60">
        <f t="shared" si="26"/>
        <v>0</v>
      </c>
      <c r="H60">
        <f t="shared" si="26"/>
        <v>0</v>
      </c>
      <c r="I60">
        <f t="shared" si="26"/>
        <v>0</v>
      </c>
      <c r="J60">
        <f t="shared" si="26"/>
        <v>0</v>
      </c>
      <c r="K60">
        <f t="shared" si="26"/>
        <v>0</v>
      </c>
      <c r="L60">
        <f t="shared" si="26"/>
        <v>0</v>
      </c>
      <c r="M60">
        <f t="shared" si="26"/>
        <v>0</v>
      </c>
      <c r="N60">
        <f t="shared" si="26"/>
        <v>0</v>
      </c>
      <c r="O60">
        <f t="shared" si="26"/>
        <v>0</v>
      </c>
      <c r="P60">
        <f t="shared" si="26"/>
        <v>0</v>
      </c>
      <c r="Q60">
        <f t="shared" si="26"/>
        <v>0</v>
      </c>
      <c r="R60">
        <f t="shared" si="26"/>
        <v>0</v>
      </c>
      <c r="S60">
        <f t="shared" si="26"/>
        <v>0</v>
      </c>
      <c r="T60">
        <f t="shared" si="26"/>
        <v>0</v>
      </c>
      <c r="U60">
        <f t="shared" si="26"/>
        <v>0</v>
      </c>
      <c r="V60">
        <f t="shared" si="26"/>
        <v>0</v>
      </c>
      <c r="W60">
        <f t="shared" si="26"/>
        <v>0</v>
      </c>
      <c r="X60">
        <f t="shared" si="26"/>
        <v>0</v>
      </c>
      <c r="Y60">
        <f t="shared" si="26"/>
        <v>0</v>
      </c>
      <c r="Z60">
        <f t="shared" si="26"/>
        <v>0</v>
      </c>
      <c r="AA60">
        <f t="shared" si="26"/>
        <v>0</v>
      </c>
      <c r="AB60">
        <f t="shared" si="26"/>
        <v>0</v>
      </c>
      <c r="AC60">
        <f t="shared" si="26"/>
        <v>0</v>
      </c>
      <c r="AD60">
        <f t="shared" si="26"/>
        <v>0</v>
      </c>
      <c r="AE60">
        <f t="shared" si="26"/>
        <v>0</v>
      </c>
      <c r="AF60">
        <f t="shared" si="26"/>
        <v>0</v>
      </c>
      <c r="AG60">
        <f t="shared" si="26"/>
        <v>0</v>
      </c>
      <c r="AH60">
        <f t="shared" si="26"/>
        <v>0</v>
      </c>
      <c r="AI60">
        <f t="shared" si="26"/>
        <v>0</v>
      </c>
      <c r="AJ60">
        <f t="shared" si="26"/>
        <v>0</v>
      </c>
      <c r="AK60">
        <f t="shared" si="26"/>
        <v>0</v>
      </c>
      <c r="AL60">
        <f t="shared" si="26"/>
        <v>0</v>
      </c>
      <c r="AM60">
        <f t="shared" si="26"/>
        <v>0</v>
      </c>
      <c r="AN60">
        <f t="shared" si="26"/>
        <v>0</v>
      </c>
      <c r="AO60">
        <f t="shared" si="26"/>
        <v>0</v>
      </c>
      <c r="AP60">
        <f t="shared" si="26"/>
        <v>0</v>
      </c>
      <c r="AQ60">
        <f t="shared" si="26"/>
        <v>0</v>
      </c>
      <c r="AR60">
        <f t="shared" si="26"/>
        <v>0</v>
      </c>
      <c r="AS60">
        <f t="shared" si="26"/>
        <v>0</v>
      </c>
      <c r="AT60">
        <f t="shared" si="26"/>
        <v>0</v>
      </c>
      <c r="AU60">
        <f t="shared" si="26"/>
        <v>0</v>
      </c>
      <c r="AV60">
        <f t="shared" si="26"/>
        <v>0</v>
      </c>
      <c r="AW60">
        <f t="shared" si="26"/>
        <v>0</v>
      </c>
      <c r="AX60">
        <f t="shared" si="26"/>
        <v>0</v>
      </c>
      <c r="AY60">
        <f t="shared" si="26"/>
        <v>0</v>
      </c>
      <c r="AZ60">
        <f t="shared" si="26"/>
        <v>0</v>
      </c>
      <c r="BA60">
        <f t="shared" si="26"/>
        <v>0</v>
      </c>
      <c r="BB60">
        <f t="shared" si="26"/>
        <v>0</v>
      </c>
      <c r="BC60">
        <f t="shared" si="26"/>
        <v>0</v>
      </c>
      <c r="BD60">
        <f t="shared" si="26"/>
        <v>0</v>
      </c>
      <c r="BE60">
        <f t="shared" si="26"/>
        <v>0</v>
      </c>
      <c r="BF60">
        <f t="shared" si="26"/>
        <v>0</v>
      </c>
      <c r="BG60">
        <f t="shared" si="26"/>
        <v>0</v>
      </c>
      <c r="BH60">
        <f t="shared" si="26"/>
        <v>0</v>
      </c>
      <c r="BI60">
        <f t="shared" si="26"/>
        <v>0</v>
      </c>
      <c r="BJ60">
        <f t="shared" si="26"/>
        <v>0</v>
      </c>
      <c r="BK60">
        <f t="shared" si="26"/>
        <v>0</v>
      </c>
      <c r="BL60">
        <f t="shared" si="26"/>
        <v>0</v>
      </c>
      <c r="BM60">
        <f t="shared" si="26"/>
        <v>0</v>
      </c>
      <c r="BN60">
        <f t="shared" si="26"/>
        <v>0</v>
      </c>
      <c r="BO60">
        <f t="shared" si="25"/>
        <v>0</v>
      </c>
      <c r="BP60">
        <f t="shared" si="25"/>
        <v>0</v>
      </c>
      <c r="BQ60">
        <f t="shared" si="25"/>
        <v>0</v>
      </c>
      <c r="BR60">
        <f t="shared" si="25"/>
        <v>0</v>
      </c>
      <c r="BS60">
        <f t="shared" si="25"/>
        <v>0</v>
      </c>
      <c r="BT60">
        <f t="shared" si="25"/>
        <v>0</v>
      </c>
      <c r="BU60">
        <f t="shared" si="25"/>
        <v>0</v>
      </c>
      <c r="BV60">
        <f t="shared" si="25"/>
        <v>0</v>
      </c>
      <c r="BW60">
        <f t="shared" si="25"/>
        <v>0</v>
      </c>
      <c r="BX60">
        <f t="shared" si="25"/>
        <v>0</v>
      </c>
      <c r="BY60">
        <f t="shared" si="25"/>
        <v>0</v>
      </c>
      <c r="BZ60">
        <f t="shared" si="25"/>
        <v>0</v>
      </c>
      <c r="CA60">
        <f t="shared" si="25"/>
        <v>0</v>
      </c>
      <c r="CB60">
        <f t="shared" si="25"/>
        <v>0</v>
      </c>
      <c r="CC60">
        <f t="shared" si="25"/>
        <v>0</v>
      </c>
      <c r="CD60">
        <f t="shared" si="25"/>
        <v>0</v>
      </c>
      <c r="CE60">
        <f t="shared" si="25"/>
        <v>0</v>
      </c>
      <c r="CF60">
        <f t="shared" si="25"/>
        <v>0</v>
      </c>
      <c r="CG60">
        <f t="shared" si="25"/>
        <v>0</v>
      </c>
      <c r="CH60">
        <f t="shared" si="25"/>
        <v>0</v>
      </c>
      <c r="CI60">
        <f t="shared" si="25"/>
        <v>0</v>
      </c>
      <c r="CJ60">
        <f t="shared" si="25"/>
        <v>0</v>
      </c>
      <c r="CK60">
        <f t="shared" si="25"/>
        <v>0</v>
      </c>
      <c r="CL60">
        <f t="shared" si="25"/>
        <v>0</v>
      </c>
      <c r="CM60">
        <f t="shared" si="25"/>
        <v>0</v>
      </c>
      <c r="CN60">
        <f t="shared" si="25"/>
        <v>0</v>
      </c>
      <c r="CO60">
        <f t="shared" si="25"/>
        <v>0</v>
      </c>
      <c r="CP60">
        <f t="shared" si="25"/>
        <v>0</v>
      </c>
      <c r="CQ60">
        <f t="shared" si="25"/>
        <v>0</v>
      </c>
      <c r="CR60">
        <f t="shared" si="25"/>
        <v>0</v>
      </c>
      <c r="CS60">
        <f t="shared" si="25"/>
        <v>0</v>
      </c>
      <c r="CT60">
        <f t="shared" si="25"/>
        <v>0</v>
      </c>
      <c r="CU60">
        <f t="shared" si="25"/>
        <v>0</v>
      </c>
      <c r="CV60">
        <f t="shared" si="25"/>
        <v>0</v>
      </c>
      <c r="CW60">
        <f t="shared" si="25"/>
        <v>0</v>
      </c>
      <c r="CX60">
        <f t="shared" si="25"/>
        <v>0</v>
      </c>
      <c r="CY60">
        <f t="shared" si="25"/>
        <v>0</v>
      </c>
      <c r="CZ60">
        <f t="shared" si="25"/>
        <v>0</v>
      </c>
      <c r="DA60">
        <f t="shared" si="25"/>
        <v>0</v>
      </c>
      <c r="DB60">
        <f t="shared" si="25"/>
        <v>0</v>
      </c>
      <c r="DC60">
        <f t="shared" si="25"/>
        <v>0</v>
      </c>
      <c r="DD60">
        <f t="shared" si="25"/>
        <v>0</v>
      </c>
      <c r="DE60">
        <f t="shared" si="25"/>
        <v>0</v>
      </c>
      <c r="DF60">
        <f t="shared" si="25"/>
        <v>0</v>
      </c>
      <c r="DG60">
        <f t="shared" si="25"/>
        <v>0</v>
      </c>
      <c r="DH60">
        <f t="shared" si="25"/>
        <v>0</v>
      </c>
      <c r="DI60">
        <f t="shared" si="25"/>
        <v>0</v>
      </c>
      <c r="DJ60">
        <f t="shared" si="25"/>
        <v>0</v>
      </c>
      <c r="DK60">
        <f t="shared" si="25"/>
        <v>0</v>
      </c>
      <c r="DL60">
        <f t="shared" si="25"/>
        <v>0</v>
      </c>
      <c r="DM60">
        <f t="shared" si="25"/>
        <v>0</v>
      </c>
      <c r="DN60">
        <f t="shared" si="25"/>
        <v>0</v>
      </c>
      <c r="DO60">
        <f t="shared" si="25"/>
        <v>0</v>
      </c>
      <c r="DP60">
        <f t="shared" si="25"/>
        <v>0</v>
      </c>
      <c r="DQ60">
        <f t="shared" si="25"/>
        <v>0</v>
      </c>
      <c r="DR60">
        <f t="shared" si="25"/>
        <v>0</v>
      </c>
      <c r="DS60">
        <f t="shared" si="25"/>
        <v>0</v>
      </c>
      <c r="DT60">
        <f t="shared" si="25"/>
        <v>0</v>
      </c>
      <c r="DU60">
        <f t="shared" si="25"/>
        <v>0</v>
      </c>
      <c r="DV60">
        <f t="shared" si="25"/>
        <v>0</v>
      </c>
      <c r="DW60">
        <f t="shared" si="25"/>
        <v>0</v>
      </c>
      <c r="DX60">
        <f t="shared" si="25"/>
        <v>0</v>
      </c>
      <c r="DY60">
        <f t="shared" si="25"/>
        <v>0</v>
      </c>
      <c r="DZ60">
        <f>DZ50*DZ50</f>
        <v>0</v>
      </c>
      <c r="EA60">
        <f t="shared" si="22"/>
        <v>0</v>
      </c>
      <c r="EB60">
        <f t="shared" si="22"/>
        <v>0</v>
      </c>
      <c r="EC60">
        <f t="shared" si="22"/>
        <v>0</v>
      </c>
      <c r="ED60">
        <f t="shared" si="22"/>
        <v>0</v>
      </c>
      <c r="EE60">
        <f t="shared" si="22"/>
        <v>0</v>
      </c>
      <c r="EF60">
        <f t="shared" si="22"/>
        <v>0</v>
      </c>
      <c r="EG60">
        <f t="shared" si="22"/>
        <v>0</v>
      </c>
      <c r="EH60">
        <f t="shared" si="22"/>
        <v>0</v>
      </c>
      <c r="EI60">
        <f t="shared" si="22"/>
        <v>0</v>
      </c>
      <c r="EJ60">
        <f t="shared" si="22"/>
        <v>0</v>
      </c>
      <c r="EK60">
        <f t="shared" si="22"/>
        <v>0</v>
      </c>
      <c r="EL60">
        <f t="shared" si="22"/>
        <v>0</v>
      </c>
      <c r="EM60">
        <f t="shared" si="22"/>
        <v>0</v>
      </c>
      <c r="EN60">
        <f t="shared" si="22"/>
        <v>0</v>
      </c>
      <c r="EO60">
        <f t="shared" si="22"/>
        <v>0</v>
      </c>
      <c r="EP60">
        <f t="shared" si="22"/>
        <v>0</v>
      </c>
      <c r="EQ60">
        <f t="shared" si="22"/>
        <v>0</v>
      </c>
      <c r="ER60">
        <f t="shared" si="22"/>
        <v>0</v>
      </c>
      <c r="ES60">
        <f t="shared" si="22"/>
        <v>0</v>
      </c>
      <c r="ET60">
        <f t="shared" si="22"/>
        <v>0</v>
      </c>
      <c r="EU60">
        <f t="shared" si="22"/>
        <v>0</v>
      </c>
    </row>
    <row r="61" spans="2:152" ht="13.5">
      <c r="B61">
        <f t="shared" si="16"/>
        <v>0</v>
      </c>
      <c r="C61">
        <f t="shared" si="26"/>
        <v>0</v>
      </c>
      <c r="D61">
        <f t="shared" si="26"/>
        <v>0</v>
      </c>
      <c r="E61">
        <f t="shared" si="26"/>
        <v>0</v>
      </c>
      <c r="F61">
        <f t="shared" si="26"/>
        <v>0</v>
      </c>
      <c r="G61">
        <f t="shared" si="26"/>
        <v>0</v>
      </c>
      <c r="H61">
        <f t="shared" si="26"/>
        <v>0</v>
      </c>
      <c r="I61">
        <f t="shared" si="26"/>
        <v>0</v>
      </c>
      <c r="J61">
        <f t="shared" si="26"/>
        <v>0</v>
      </c>
      <c r="K61">
        <f t="shared" si="26"/>
        <v>0</v>
      </c>
      <c r="L61">
        <f t="shared" si="26"/>
        <v>0</v>
      </c>
      <c r="M61">
        <f t="shared" si="26"/>
        <v>0</v>
      </c>
      <c r="N61">
        <f t="shared" si="26"/>
        <v>0</v>
      </c>
      <c r="O61">
        <f t="shared" si="26"/>
        <v>0</v>
      </c>
      <c r="P61">
        <f t="shared" si="26"/>
        <v>0</v>
      </c>
      <c r="Q61">
        <f t="shared" si="26"/>
        <v>0</v>
      </c>
      <c r="R61">
        <f t="shared" si="26"/>
        <v>0</v>
      </c>
      <c r="S61">
        <f t="shared" si="26"/>
        <v>0</v>
      </c>
      <c r="T61">
        <f t="shared" si="26"/>
        <v>0</v>
      </c>
      <c r="U61">
        <f t="shared" si="26"/>
        <v>0</v>
      </c>
      <c r="V61">
        <f t="shared" si="26"/>
        <v>0</v>
      </c>
      <c r="W61">
        <f t="shared" si="26"/>
        <v>0</v>
      </c>
      <c r="X61">
        <f t="shared" si="26"/>
        <v>0</v>
      </c>
      <c r="Y61">
        <f t="shared" si="26"/>
        <v>0</v>
      </c>
      <c r="Z61">
        <f t="shared" si="26"/>
        <v>0</v>
      </c>
      <c r="AA61">
        <f t="shared" si="26"/>
        <v>0</v>
      </c>
      <c r="AB61">
        <f t="shared" si="26"/>
        <v>0</v>
      </c>
      <c r="AC61">
        <f t="shared" si="26"/>
        <v>0</v>
      </c>
      <c r="AD61">
        <f t="shared" si="26"/>
        <v>0</v>
      </c>
      <c r="AE61">
        <f t="shared" si="26"/>
        <v>0</v>
      </c>
      <c r="AF61">
        <f t="shared" si="26"/>
        <v>0</v>
      </c>
      <c r="AG61">
        <f t="shared" si="26"/>
        <v>0</v>
      </c>
      <c r="AH61">
        <f t="shared" si="26"/>
        <v>0</v>
      </c>
      <c r="AI61">
        <f t="shared" si="26"/>
        <v>0</v>
      </c>
      <c r="AJ61">
        <f t="shared" si="26"/>
        <v>0</v>
      </c>
      <c r="AK61">
        <f t="shared" si="26"/>
        <v>0</v>
      </c>
      <c r="AL61">
        <f t="shared" si="26"/>
        <v>0</v>
      </c>
      <c r="AM61">
        <f t="shared" si="26"/>
        <v>0</v>
      </c>
      <c r="AN61">
        <f t="shared" si="26"/>
        <v>0</v>
      </c>
      <c r="AO61">
        <f t="shared" si="26"/>
        <v>0</v>
      </c>
      <c r="AP61">
        <f t="shared" si="26"/>
        <v>0</v>
      </c>
      <c r="AQ61">
        <f t="shared" si="26"/>
        <v>0</v>
      </c>
      <c r="AR61">
        <f t="shared" si="26"/>
        <v>0</v>
      </c>
      <c r="AS61">
        <f t="shared" si="26"/>
        <v>0</v>
      </c>
      <c r="AT61">
        <f t="shared" si="26"/>
        <v>0</v>
      </c>
      <c r="AU61">
        <f t="shared" si="26"/>
        <v>0</v>
      </c>
      <c r="AV61">
        <f t="shared" si="26"/>
        <v>0</v>
      </c>
      <c r="AW61">
        <f t="shared" si="26"/>
        <v>0</v>
      </c>
      <c r="AX61">
        <f t="shared" si="26"/>
        <v>0</v>
      </c>
      <c r="AY61">
        <f t="shared" si="26"/>
        <v>0</v>
      </c>
      <c r="AZ61">
        <f t="shared" si="26"/>
        <v>0</v>
      </c>
      <c r="BA61">
        <f t="shared" si="26"/>
        <v>0</v>
      </c>
      <c r="BB61">
        <f t="shared" si="26"/>
        <v>0</v>
      </c>
      <c r="BC61">
        <f t="shared" si="26"/>
        <v>0</v>
      </c>
      <c r="BD61">
        <f t="shared" si="26"/>
        <v>0</v>
      </c>
      <c r="BE61">
        <f t="shared" si="26"/>
        <v>0</v>
      </c>
      <c r="BF61">
        <f t="shared" si="26"/>
        <v>0</v>
      </c>
      <c r="BG61">
        <f t="shared" si="26"/>
        <v>0</v>
      </c>
      <c r="BH61">
        <f t="shared" si="26"/>
        <v>0</v>
      </c>
      <c r="BI61">
        <f t="shared" si="26"/>
        <v>0</v>
      </c>
      <c r="BJ61">
        <f t="shared" si="26"/>
        <v>0</v>
      </c>
      <c r="BK61">
        <f t="shared" si="26"/>
        <v>0</v>
      </c>
      <c r="BL61">
        <f t="shared" si="26"/>
        <v>0</v>
      </c>
      <c r="BM61">
        <f t="shared" si="26"/>
        <v>0</v>
      </c>
      <c r="BN61">
        <f aca="true" t="shared" si="27" ref="BN61:DY61">BN51*BN51</f>
        <v>0</v>
      </c>
      <c r="BO61">
        <f t="shared" si="27"/>
        <v>0</v>
      </c>
      <c r="BP61">
        <f t="shared" si="27"/>
        <v>0</v>
      </c>
      <c r="BQ61">
        <f t="shared" si="27"/>
        <v>0</v>
      </c>
      <c r="BR61">
        <f t="shared" si="27"/>
        <v>0</v>
      </c>
      <c r="BS61">
        <f t="shared" si="27"/>
        <v>0</v>
      </c>
      <c r="BT61">
        <f t="shared" si="27"/>
        <v>0</v>
      </c>
      <c r="BU61">
        <f t="shared" si="27"/>
        <v>0</v>
      </c>
      <c r="BV61">
        <f t="shared" si="27"/>
        <v>0</v>
      </c>
      <c r="BW61">
        <f t="shared" si="27"/>
        <v>0</v>
      </c>
      <c r="BX61">
        <f t="shared" si="27"/>
        <v>0</v>
      </c>
      <c r="BY61">
        <f t="shared" si="27"/>
        <v>0</v>
      </c>
      <c r="BZ61">
        <f t="shared" si="27"/>
        <v>0</v>
      </c>
      <c r="CA61">
        <f t="shared" si="27"/>
        <v>0</v>
      </c>
      <c r="CB61">
        <f t="shared" si="27"/>
        <v>0</v>
      </c>
      <c r="CC61">
        <f t="shared" si="27"/>
        <v>0</v>
      </c>
      <c r="CD61">
        <f t="shared" si="27"/>
        <v>0</v>
      </c>
      <c r="CE61">
        <f t="shared" si="27"/>
        <v>0</v>
      </c>
      <c r="CF61">
        <f t="shared" si="27"/>
        <v>0</v>
      </c>
      <c r="CG61">
        <f t="shared" si="27"/>
        <v>0</v>
      </c>
      <c r="CH61">
        <f t="shared" si="27"/>
        <v>0</v>
      </c>
      <c r="CI61">
        <f t="shared" si="27"/>
        <v>0</v>
      </c>
      <c r="CJ61">
        <f t="shared" si="27"/>
        <v>0</v>
      </c>
      <c r="CK61">
        <f t="shared" si="27"/>
        <v>0</v>
      </c>
      <c r="CL61">
        <f t="shared" si="27"/>
        <v>0</v>
      </c>
      <c r="CM61">
        <f t="shared" si="27"/>
        <v>0</v>
      </c>
      <c r="CN61">
        <f t="shared" si="27"/>
        <v>0</v>
      </c>
      <c r="CO61">
        <f t="shared" si="27"/>
        <v>0</v>
      </c>
      <c r="CP61">
        <f t="shared" si="27"/>
        <v>0</v>
      </c>
      <c r="CQ61">
        <f t="shared" si="27"/>
        <v>0</v>
      </c>
      <c r="CR61">
        <f t="shared" si="27"/>
        <v>0</v>
      </c>
      <c r="CS61">
        <f t="shared" si="27"/>
        <v>0</v>
      </c>
      <c r="CT61">
        <f t="shared" si="27"/>
        <v>0</v>
      </c>
      <c r="CU61">
        <f t="shared" si="27"/>
        <v>0</v>
      </c>
      <c r="CV61">
        <f t="shared" si="27"/>
        <v>0</v>
      </c>
      <c r="CW61">
        <f t="shared" si="27"/>
        <v>0</v>
      </c>
      <c r="CX61">
        <f t="shared" si="27"/>
        <v>0</v>
      </c>
      <c r="CY61">
        <f t="shared" si="27"/>
        <v>0</v>
      </c>
      <c r="CZ61">
        <f t="shared" si="27"/>
        <v>0</v>
      </c>
      <c r="DA61">
        <f t="shared" si="27"/>
        <v>0</v>
      </c>
      <c r="DB61">
        <f t="shared" si="27"/>
        <v>0</v>
      </c>
      <c r="DC61">
        <f t="shared" si="27"/>
        <v>0</v>
      </c>
      <c r="DD61">
        <f t="shared" si="27"/>
        <v>0</v>
      </c>
      <c r="DE61">
        <f t="shared" si="27"/>
        <v>0</v>
      </c>
      <c r="DF61">
        <f t="shared" si="27"/>
        <v>0</v>
      </c>
      <c r="DG61">
        <f t="shared" si="27"/>
        <v>0</v>
      </c>
      <c r="DH61">
        <f t="shared" si="27"/>
        <v>0</v>
      </c>
      <c r="DI61">
        <f t="shared" si="27"/>
        <v>0</v>
      </c>
      <c r="DJ61">
        <f t="shared" si="27"/>
        <v>0</v>
      </c>
      <c r="DK61">
        <f t="shared" si="27"/>
        <v>0</v>
      </c>
      <c r="DL61">
        <f t="shared" si="27"/>
        <v>0</v>
      </c>
      <c r="DM61">
        <f t="shared" si="27"/>
        <v>0</v>
      </c>
      <c r="DN61">
        <f t="shared" si="27"/>
        <v>0</v>
      </c>
      <c r="DO61">
        <f t="shared" si="27"/>
        <v>0</v>
      </c>
      <c r="DP61">
        <f t="shared" si="27"/>
        <v>0</v>
      </c>
      <c r="DQ61">
        <f t="shared" si="27"/>
        <v>0</v>
      </c>
      <c r="DR61">
        <f t="shared" si="27"/>
        <v>0</v>
      </c>
      <c r="DS61">
        <f t="shared" si="27"/>
        <v>0</v>
      </c>
      <c r="DT61">
        <f t="shared" si="27"/>
        <v>0</v>
      </c>
      <c r="DU61">
        <f t="shared" si="27"/>
        <v>0</v>
      </c>
      <c r="DV61">
        <f t="shared" si="27"/>
        <v>0</v>
      </c>
      <c r="DW61">
        <f t="shared" si="27"/>
        <v>0</v>
      </c>
      <c r="DX61">
        <f t="shared" si="27"/>
        <v>0</v>
      </c>
      <c r="DY61">
        <f t="shared" si="27"/>
        <v>0</v>
      </c>
      <c r="DZ61">
        <f>DZ51*DZ51</f>
        <v>0</v>
      </c>
      <c r="EA61">
        <f t="shared" si="22"/>
        <v>0</v>
      </c>
      <c r="EB61">
        <f t="shared" si="22"/>
        <v>0</v>
      </c>
      <c r="EC61">
        <f t="shared" si="22"/>
        <v>0</v>
      </c>
      <c r="ED61">
        <f t="shared" si="22"/>
        <v>0</v>
      </c>
      <c r="EE61">
        <f t="shared" si="22"/>
        <v>0</v>
      </c>
      <c r="EF61">
        <f t="shared" si="22"/>
        <v>0</v>
      </c>
      <c r="EG61">
        <f t="shared" si="22"/>
        <v>0</v>
      </c>
      <c r="EH61">
        <f t="shared" si="22"/>
        <v>0</v>
      </c>
      <c r="EI61">
        <f t="shared" si="22"/>
        <v>0</v>
      </c>
      <c r="EJ61">
        <f t="shared" si="22"/>
        <v>0</v>
      </c>
      <c r="EK61">
        <f t="shared" si="22"/>
        <v>0</v>
      </c>
      <c r="EL61">
        <f t="shared" si="22"/>
        <v>0</v>
      </c>
      <c r="EM61">
        <f t="shared" si="22"/>
        <v>0</v>
      </c>
      <c r="EN61">
        <f t="shared" si="22"/>
        <v>0</v>
      </c>
      <c r="EO61">
        <f t="shared" si="22"/>
        <v>0</v>
      </c>
      <c r="EP61">
        <f t="shared" si="22"/>
        <v>0</v>
      </c>
      <c r="EQ61">
        <f t="shared" si="22"/>
        <v>0</v>
      </c>
      <c r="ER61">
        <f t="shared" si="22"/>
        <v>0</v>
      </c>
      <c r="ES61">
        <f t="shared" si="22"/>
        <v>0</v>
      </c>
      <c r="ET61">
        <f t="shared" si="22"/>
        <v>0</v>
      </c>
      <c r="EU61">
        <f t="shared" si="22"/>
        <v>0</v>
      </c>
      <c r="EV61" s="89">
        <f>SUM(B52:EU61)</f>
        <v>167.87833333333407</v>
      </c>
    </row>
    <row r="62" spans="27:127" ht="13.5">
      <c r="AA62" s="127"/>
      <c r="AF62" s="89"/>
      <c r="AG62" s="90"/>
      <c r="AZ62" s="127"/>
      <c r="BY62" s="127"/>
      <c r="CX62" s="127"/>
      <c r="DW62" s="127"/>
    </row>
    <row r="63" spans="1:127" ht="13.5">
      <c r="A63" s="92" t="s">
        <v>10</v>
      </c>
      <c r="B63" s="125" t="s">
        <v>27</v>
      </c>
      <c r="AA63" s="127"/>
      <c r="AF63" s="89"/>
      <c r="AG63" s="90"/>
      <c r="AZ63" s="127"/>
      <c r="BY63" s="127"/>
      <c r="CX63" s="127"/>
      <c r="DW63" s="127"/>
    </row>
    <row r="64" spans="3:127" ht="13.5">
      <c r="C64" t="s">
        <v>33</v>
      </c>
      <c r="D64">
        <f>SUM(Sheet1!B23:B32)/Sheet1!$K$18</f>
        <v>1003.0333333333334</v>
      </c>
      <c r="F64" t="s">
        <v>58</v>
      </c>
      <c r="G64">
        <f>SUM(Sheet1!B38:B47)/Sheet1!$K$18</f>
        <v>1004.4</v>
      </c>
      <c r="I64" t="s">
        <v>83</v>
      </c>
      <c r="J64">
        <f>SUM(Sheet1!B53:B62)/Sheet1!$K$18</f>
        <v>0</v>
      </c>
      <c r="L64" t="s">
        <v>108</v>
      </c>
      <c r="M64">
        <f>SUM(Sheet1!B68:B77)/Sheet1!$K$18</f>
        <v>0</v>
      </c>
      <c r="O64" t="s">
        <v>133</v>
      </c>
      <c r="P64">
        <f>SUM(Sheet1!B83:B92)/Sheet1!$K$18</f>
        <v>0</v>
      </c>
      <c r="R64" t="s">
        <v>158</v>
      </c>
      <c r="S64">
        <f>SUM(Sheet1!B98:B107)/Sheet1!$K$18</f>
        <v>0</v>
      </c>
      <c r="AA64" s="127"/>
      <c r="AF64" s="89"/>
      <c r="AG64" s="90"/>
      <c r="AZ64" s="127"/>
      <c r="BY64" s="127"/>
      <c r="CX64" s="127"/>
      <c r="DW64" s="127"/>
    </row>
    <row r="65" spans="3:127" ht="13.5">
      <c r="C65" t="s">
        <v>34</v>
      </c>
      <c r="D65">
        <f>SUM(Sheet1!C23:C32)/Sheet1!$K$18</f>
        <v>1004.9</v>
      </c>
      <c r="F65" t="s">
        <v>59</v>
      </c>
      <c r="G65">
        <f>SUM(Sheet1!C38:C47)/Sheet1!$K$18</f>
        <v>1004.2333333333332</v>
      </c>
      <c r="I65" t="s">
        <v>84</v>
      </c>
      <c r="J65">
        <f>SUM(Sheet1!C53:C62)/Sheet1!$K$18</f>
        <v>0</v>
      </c>
      <c r="L65" t="s">
        <v>109</v>
      </c>
      <c r="M65">
        <f>SUM(Sheet1!C68:C77)/Sheet1!$K$18</f>
        <v>0</v>
      </c>
      <c r="O65" t="s">
        <v>134</v>
      </c>
      <c r="P65">
        <f>SUM(Sheet1!C83:C92)/Sheet1!$K$18</f>
        <v>0</v>
      </c>
      <c r="R65" t="s">
        <v>159</v>
      </c>
      <c r="S65">
        <f>SUM(Sheet1!C98:C107)/Sheet1!$K$18</f>
        <v>0</v>
      </c>
      <c r="AA65" s="127"/>
      <c r="AF65" s="89"/>
      <c r="AG65" s="90"/>
      <c r="AZ65" s="127"/>
      <c r="BY65" s="127"/>
      <c r="CX65" s="127"/>
      <c r="DW65" s="127"/>
    </row>
    <row r="66" spans="3:127" ht="13.5">
      <c r="C66" t="s">
        <v>35</v>
      </c>
      <c r="D66">
        <f>SUM(Sheet1!D23:D32)/Sheet1!$K$18</f>
        <v>1004.2666666666668</v>
      </c>
      <c r="F66" t="s">
        <v>60</v>
      </c>
      <c r="G66">
        <f>SUM(Sheet1!D38:D47)/Sheet1!$K$18</f>
        <v>1002.8333333333334</v>
      </c>
      <c r="I66" t="s">
        <v>85</v>
      </c>
      <c r="J66">
        <f>SUM(Sheet1!D53:D62)/Sheet1!$K$18</f>
        <v>0</v>
      </c>
      <c r="L66" t="s">
        <v>110</v>
      </c>
      <c r="M66">
        <f>SUM(Sheet1!D68:D77)/Sheet1!$K$18</f>
        <v>0</v>
      </c>
      <c r="O66" t="s">
        <v>135</v>
      </c>
      <c r="P66">
        <f>SUM(Sheet1!D83:D92)/Sheet1!$K$18</f>
        <v>0</v>
      </c>
      <c r="R66" t="s">
        <v>160</v>
      </c>
      <c r="S66">
        <f>SUM(Sheet1!D98:D107)/Sheet1!$K$18</f>
        <v>0</v>
      </c>
      <c r="AA66" s="127"/>
      <c r="AF66" s="89"/>
      <c r="AG66" s="90"/>
      <c r="AZ66" s="127"/>
      <c r="BY66" s="127"/>
      <c r="CX66" s="127"/>
      <c r="DW66" s="127"/>
    </row>
    <row r="67" spans="3:127" ht="13.5">
      <c r="C67" t="s">
        <v>36</v>
      </c>
      <c r="D67">
        <f>SUM(Sheet1!E23:E32)/Sheet1!$K$18</f>
        <v>1003.1333333333333</v>
      </c>
      <c r="F67" t="s">
        <v>61</v>
      </c>
      <c r="G67">
        <f>SUM(Sheet1!E38:E47)/Sheet1!$K$18</f>
        <v>1004.0666666666666</v>
      </c>
      <c r="I67" t="s">
        <v>86</v>
      </c>
      <c r="J67">
        <f>SUM(Sheet1!E53:E62)/Sheet1!$K$18</f>
        <v>0</v>
      </c>
      <c r="L67" t="s">
        <v>111</v>
      </c>
      <c r="M67">
        <f>SUM(Sheet1!E68:E77)/Sheet1!$K$18</f>
        <v>0</v>
      </c>
      <c r="O67" t="s">
        <v>136</v>
      </c>
      <c r="P67">
        <f>SUM(Sheet1!E83:E92)/Sheet1!$K$18</f>
        <v>0</v>
      </c>
      <c r="R67" t="s">
        <v>161</v>
      </c>
      <c r="S67">
        <f>SUM(Sheet1!E98:E107)/Sheet1!$K$18</f>
        <v>0</v>
      </c>
      <c r="AA67" s="127"/>
      <c r="AF67" s="89"/>
      <c r="AG67" s="90"/>
      <c r="AZ67" s="127"/>
      <c r="BY67" s="127"/>
      <c r="CX67" s="127"/>
      <c r="DW67" s="127"/>
    </row>
    <row r="68" spans="3:127" ht="13.5">
      <c r="C68" t="s">
        <v>37</v>
      </c>
      <c r="D68">
        <f>SUM(Sheet1!F23:F32)/Sheet1!$K$18</f>
        <v>0</v>
      </c>
      <c r="F68" t="s">
        <v>62</v>
      </c>
      <c r="G68">
        <f>SUM(Sheet1!F38:F47)/Sheet1!$K$18</f>
        <v>0</v>
      </c>
      <c r="I68" t="s">
        <v>87</v>
      </c>
      <c r="J68">
        <f>SUM(Sheet1!F53:I62)/Sheet1!$K$18</f>
        <v>0</v>
      </c>
      <c r="L68" t="s">
        <v>112</v>
      </c>
      <c r="M68">
        <f>SUM(Sheet1!F68:I77)/Sheet1!$K$18</f>
        <v>0</v>
      </c>
      <c r="O68" t="s">
        <v>137</v>
      </c>
      <c r="P68">
        <f>SUM(Sheet1!F83:I92)/Sheet1!$K$18</f>
        <v>0</v>
      </c>
      <c r="R68" t="s">
        <v>162</v>
      </c>
      <c r="S68">
        <f>SUM(Sheet1!F98:F107)/Sheet1!$K$18</f>
        <v>0</v>
      </c>
      <c r="AA68" s="127"/>
      <c r="AF68" s="89"/>
      <c r="AG68" s="90"/>
      <c r="AZ68" s="127"/>
      <c r="BY68" s="127"/>
      <c r="CX68" s="127"/>
      <c r="DW68" s="127"/>
    </row>
    <row r="69" spans="3:127" ht="13.5">
      <c r="C69" t="s">
        <v>38</v>
      </c>
      <c r="D69">
        <f>SUM(Sheet1!G23:G32)/Sheet1!$K$18</f>
        <v>1002.6</v>
      </c>
      <c r="F69" t="s">
        <v>63</v>
      </c>
      <c r="G69">
        <f>SUM(Sheet1!G38:G47)/Sheet1!$K$18</f>
        <v>1005.1666666666666</v>
      </c>
      <c r="I69" t="s">
        <v>88</v>
      </c>
      <c r="J69">
        <f>SUM(Sheet1!G53:G62)/Sheet1!$K$18</f>
        <v>0</v>
      </c>
      <c r="L69" t="s">
        <v>113</v>
      </c>
      <c r="M69">
        <f>SUM(Sheet1!G68:G77)/Sheet1!$K$18</f>
        <v>0</v>
      </c>
      <c r="O69" t="s">
        <v>138</v>
      </c>
      <c r="P69">
        <f>SUM(Sheet1!G83:G92)/Sheet1!$K$18</f>
        <v>0</v>
      </c>
      <c r="R69" t="s">
        <v>163</v>
      </c>
      <c r="S69">
        <f>SUM(Sheet1!G98:G107)/Sheet1!$K$18</f>
        <v>0</v>
      </c>
      <c r="AA69" s="127"/>
      <c r="AF69" s="89"/>
      <c r="AG69" s="90"/>
      <c r="AZ69" s="127"/>
      <c r="BY69" s="127"/>
      <c r="CX69" s="127"/>
      <c r="DW69" s="127"/>
    </row>
    <row r="70" spans="3:127" ht="13.5">
      <c r="C70" t="s">
        <v>39</v>
      </c>
      <c r="D70">
        <f>SUM(Sheet1!H23:H32)/Sheet1!$K$18</f>
        <v>1003.6999999999999</v>
      </c>
      <c r="F70" t="s">
        <v>64</v>
      </c>
      <c r="G70">
        <f>SUM(Sheet1!H38:H47)/Sheet1!$K$18</f>
        <v>1005</v>
      </c>
      <c r="I70" t="s">
        <v>89</v>
      </c>
      <c r="J70">
        <f>SUM(Sheet1!H53:H62)/Sheet1!$K$18</f>
        <v>0</v>
      </c>
      <c r="L70" t="s">
        <v>114</v>
      </c>
      <c r="M70">
        <f>SUM(Sheet1!H68:H77)/Sheet1!$K$18</f>
        <v>0</v>
      </c>
      <c r="O70" t="s">
        <v>139</v>
      </c>
      <c r="P70">
        <f>SUM(Sheet1!H83:H92)/Sheet1!$K$18</f>
        <v>0</v>
      </c>
      <c r="R70" t="s">
        <v>164</v>
      </c>
      <c r="S70">
        <f>SUM(Sheet1!H98:H107)/Sheet1!$K$18</f>
        <v>0</v>
      </c>
      <c r="AA70" s="127"/>
      <c r="AF70" s="89"/>
      <c r="AG70" s="90"/>
      <c r="AZ70" s="127"/>
      <c r="BY70" s="127"/>
      <c r="CX70" s="127"/>
      <c r="DW70" s="127"/>
    </row>
    <row r="71" spans="3:127" ht="13.5">
      <c r="C71" t="s">
        <v>40</v>
      </c>
      <c r="D71">
        <f>SUM(Sheet1!I23:I32)/Sheet1!$K$18</f>
        <v>1003.8666666666667</v>
      </c>
      <c r="F71" t="s">
        <v>65</v>
      </c>
      <c r="G71">
        <f>SUM(Sheet1!I38:I47)/Sheet1!$K$18</f>
        <v>1006.3333333333334</v>
      </c>
      <c r="I71" t="s">
        <v>90</v>
      </c>
      <c r="J71">
        <f>SUM(Sheet1!I53:I62)/Sheet1!$K$18</f>
        <v>0</v>
      </c>
      <c r="L71" t="s">
        <v>115</v>
      </c>
      <c r="M71">
        <f>SUM(Sheet1!I68:I77)/Sheet1!$K$18</f>
        <v>0</v>
      </c>
      <c r="O71" t="s">
        <v>140</v>
      </c>
      <c r="P71">
        <f>SUM(Sheet1!I83:I92)/Sheet1!$K$18</f>
        <v>0</v>
      </c>
      <c r="R71" t="s">
        <v>165</v>
      </c>
      <c r="S71">
        <f>SUM(Sheet1!I98:I107)/Sheet1!$K$18</f>
        <v>0</v>
      </c>
      <c r="AA71" s="127"/>
      <c r="AF71" s="89"/>
      <c r="AG71" s="90"/>
      <c r="AZ71" s="127"/>
      <c r="BY71" s="127"/>
      <c r="CX71" s="127"/>
      <c r="DW71" s="127"/>
    </row>
    <row r="72" spans="3:127" ht="13.5">
      <c r="C72" t="s">
        <v>41</v>
      </c>
      <c r="D72">
        <f>SUM(Sheet1!J23:J32)/Sheet1!$K$18</f>
        <v>1003.4333333333334</v>
      </c>
      <c r="F72" t="s">
        <v>66</v>
      </c>
      <c r="G72">
        <f>SUM(Sheet1!J38:J47)/Sheet1!$K$18</f>
        <v>1004.4</v>
      </c>
      <c r="I72" t="s">
        <v>91</v>
      </c>
      <c r="J72">
        <f>SUM(Sheet1!J53:J62)/Sheet1!$K$18</f>
        <v>0</v>
      </c>
      <c r="L72" t="s">
        <v>116</v>
      </c>
      <c r="M72">
        <f>SUM(Sheet1!J68:J77)/Sheet1!$K$18</f>
        <v>0</v>
      </c>
      <c r="O72" t="s">
        <v>141</v>
      </c>
      <c r="P72">
        <f>SUM(Sheet1!J83:J92)/Sheet1!$K$18</f>
        <v>0</v>
      </c>
      <c r="R72" t="s">
        <v>166</v>
      </c>
      <c r="S72">
        <f>SUM(Sheet1!J98:J107)/Sheet1!$K$18</f>
        <v>0</v>
      </c>
      <c r="AA72" s="127"/>
      <c r="AF72" s="89"/>
      <c r="AG72" s="90"/>
      <c r="AZ72" s="127"/>
      <c r="BY72" s="127"/>
      <c r="CX72" s="127"/>
      <c r="DW72" s="127"/>
    </row>
    <row r="73" spans="3:127" ht="13.5">
      <c r="C73" t="s">
        <v>42</v>
      </c>
      <c r="D73">
        <f>SUM(Sheet1!K23:K32)/Sheet1!$K$18</f>
        <v>0</v>
      </c>
      <c r="F73" t="s">
        <v>67</v>
      </c>
      <c r="G73">
        <f>SUM(Sheet1!K38:K47)/Sheet1!$K$18</f>
        <v>0</v>
      </c>
      <c r="I73" t="s">
        <v>92</v>
      </c>
      <c r="J73">
        <f>SUM(Sheet1!K53:K62)/Sheet1!$K$18</f>
        <v>0</v>
      </c>
      <c r="L73" t="s">
        <v>117</v>
      </c>
      <c r="M73">
        <f>SUM(Sheet1!K68:K77)/Sheet1!$K$18</f>
        <v>0</v>
      </c>
      <c r="O73" t="s">
        <v>142</v>
      </c>
      <c r="P73">
        <f>SUM(Sheet1!K83:K92)/Sheet1!$K$18</f>
        <v>0</v>
      </c>
      <c r="R73" t="s">
        <v>167</v>
      </c>
      <c r="S73">
        <f>SUM(Sheet1!K98:K107)/Sheet1!$K$18</f>
        <v>0</v>
      </c>
      <c r="AA73" s="127"/>
      <c r="AF73" s="89"/>
      <c r="AG73" s="90"/>
      <c r="AZ73" s="127"/>
      <c r="BY73" s="127"/>
      <c r="CX73" s="127"/>
      <c r="DW73" s="127"/>
    </row>
    <row r="74" spans="3:127" ht="13.5">
      <c r="C74" t="s">
        <v>43</v>
      </c>
      <c r="D74">
        <f>SUM(Sheet1!L23:L32)/Sheet1!$K$18</f>
        <v>1004.6666666666666</v>
      </c>
      <c r="F74" t="s">
        <v>68</v>
      </c>
      <c r="G74">
        <f>SUM(Sheet1!L38:L47)/Sheet1!$K$18</f>
        <v>1004.1999999999999</v>
      </c>
      <c r="I74" t="s">
        <v>93</v>
      </c>
      <c r="J74">
        <f>SUM(Sheet1!L53:L62)/Sheet1!$K$18</f>
        <v>0</v>
      </c>
      <c r="L74" t="s">
        <v>118</v>
      </c>
      <c r="M74">
        <f>SUM(Sheet1!L68:L77)/Sheet1!$K$18</f>
        <v>0</v>
      </c>
      <c r="O74" t="s">
        <v>143</v>
      </c>
      <c r="P74">
        <f>SUM(Sheet1!L83:L92)/Sheet1!$K$18</f>
        <v>0</v>
      </c>
      <c r="R74" t="s">
        <v>168</v>
      </c>
      <c r="S74">
        <f>SUM(Sheet1!L98:L107)/Sheet1!$K$18</f>
        <v>0</v>
      </c>
      <c r="AA74" s="127"/>
      <c r="AF74" s="89"/>
      <c r="AG74" s="90"/>
      <c r="AZ74" s="127"/>
      <c r="BY74" s="127"/>
      <c r="CX74" s="127"/>
      <c r="DW74" s="127"/>
    </row>
    <row r="75" spans="3:127" ht="13.5">
      <c r="C75" t="s">
        <v>44</v>
      </c>
      <c r="D75">
        <f>SUM(Sheet1!M23:M32)/Sheet1!$K$18</f>
        <v>1004.9333333333334</v>
      </c>
      <c r="F75" t="s">
        <v>69</v>
      </c>
      <c r="G75">
        <f>SUM(Sheet1!M38:M47)/Sheet1!$K$18</f>
        <v>1005.4</v>
      </c>
      <c r="I75" t="s">
        <v>94</v>
      </c>
      <c r="J75">
        <f>SUM(Sheet1!M53:M62)/Sheet1!$K$18</f>
        <v>0</v>
      </c>
      <c r="L75" t="s">
        <v>119</v>
      </c>
      <c r="M75">
        <f>SUM(Sheet1!M68:M77)/Sheet1!$K$18</f>
        <v>0</v>
      </c>
      <c r="O75" t="s">
        <v>144</v>
      </c>
      <c r="P75">
        <f>SUM(Sheet1!M83:M92)/Sheet1!$K$18</f>
        <v>0</v>
      </c>
      <c r="R75" t="s">
        <v>169</v>
      </c>
      <c r="S75">
        <f>SUM(Sheet1!M98:M107)/Sheet1!$K$18</f>
        <v>0</v>
      </c>
      <c r="AA75" s="127"/>
      <c r="AF75" s="89"/>
      <c r="AG75" s="90"/>
      <c r="AZ75" s="127"/>
      <c r="BY75" s="127"/>
      <c r="CX75" s="127"/>
      <c r="DW75" s="127"/>
    </row>
    <row r="76" spans="3:127" ht="13.5">
      <c r="C76" t="s">
        <v>45</v>
      </c>
      <c r="D76">
        <f>SUM(Sheet1!N23:N32)/Sheet1!$K$18</f>
        <v>1004.4</v>
      </c>
      <c r="F76" t="s">
        <v>70</v>
      </c>
      <c r="G76">
        <f>SUM(Sheet1!N38:N47)/Sheet1!$K$18</f>
        <v>1002.8333333333334</v>
      </c>
      <c r="I76" t="s">
        <v>95</v>
      </c>
      <c r="J76">
        <f>SUM(Sheet1!N53:N62)/Sheet1!$K$18</f>
        <v>0</v>
      </c>
      <c r="L76" t="s">
        <v>120</v>
      </c>
      <c r="M76">
        <f>SUM(Sheet1!N68:N77)/Sheet1!$K$18</f>
        <v>0</v>
      </c>
      <c r="O76" t="s">
        <v>145</v>
      </c>
      <c r="P76">
        <f>SUM(Sheet1!N83:N92)/Sheet1!$K$18</f>
        <v>0</v>
      </c>
      <c r="R76" t="s">
        <v>170</v>
      </c>
      <c r="S76">
        <f>SUM(Sheet1!N98:N107)/Sheet1!$K$18</f>
        <v>0</v>
      </c>
      <c r="AA76" s="127"/>
      <c r="AF76" s="89"/>
      <c r="AG76" s="90"/>
      <c r="AZ76" s="127"/>
      <c r="BY76" s="127"/>
      <c r="CX76" s="127"/>
      <c r="DW76" s="127"/>
    </row>
    <row r="77" spans="3:127" ht="13.5">
      <c r="C77" t="s">
        <v>46</v>
      </c>
      <c r="D77">
        <f>SUM(Sheet1!O23:O32)/Sheet1!$K$18</f>
        <v>1004</v>
      </c>
      <c r="F77" t="s">
        <v>71</v>
      </c>
      <c r="G77">
        <f>SUM(Sheet1!O38:O47)/Sheet1!$K$18</f>
        <v>1004.5</v>
      </c>
      <c r="I77" t="s">
        <v>96</v>
      </c>
      <c r="J77">
        <f>SUM(Sheet1!O53:O62)/Sheet1!$K$18</f>
        <v>0</v>
      </c>
      <c r="L77" t="s">
        <v>121</v>
      </c>
      <c r="M77">
        <f>SUM(Sheet1!O68:O77)/Sheet1!$K$18</f>
        <v>0</v>
      </c>
      <c r="O77" t="s">
        <v>146</v>
      </c>
      <c r="P77">
        <f>SUM(Sheet1!O83:O92)/Sheet1!$K$18</f>
        <v>0</v>
      </c>
      <c r="R77" t="s">
        <v>171</v>
      </c>
      <c r="S77">
        <f>SUM(Sheet1!O98:O107)/Sheet1!$K$18</f>
        <v>0</v>
      </c>
      <c r="AA77" s="127"/>
      <c r="AF77" s="89"/>
      <c r="AG77" s="90"/>
      <c r="AZ77" s="127"/>
      <c r="BY77" s="127"/>
      <c r="CX77" s="127"/>
      <c r="DW77" s="127"/>
    </row>
    <row r="78" spans="3:127" ht="13.5">
      <c r="C78" t="s">
        <v>47</v>
      </c>
      <c r="D78">
        <f>SUM(Sheet1!P23:P32)/Sheet1!$K$18</f>
        <v>0</v>
      </c>
      <c r="F78" t="s">
        <v>72</v>
      </c>
      <c r="G78">
        <f>SUM(Sheet1!P38:P47)/Sheet1!$K$18</f>
        <v>0</v>
      </c>
      <c r="I78" t="s">
        <v>97</v>
      </c>
      <c r="J78">
        <f>SUM(Sheet1!P53:P62)/Sheet1!$K$18</f>
        <v>0</v>
      </c>
      <c r="L78" t="s">
        <v>122</v>
      </c>
      <c r="M78">
        <f>SUM(Sheet1!U68:U77)/Sheet1!$K$18</f>
        <v>0</v>
      </c>
      <c r="O78" t="s">
        <v>147</v>
      </c>
      <c r="P78">
        <f>SUM(Sheet1!P83:P92)/Sheet1!$K$18</f>
        <v>0</v>
      </c>
      <c r="R78" t="s">
        <v>172</v>
      </c>
      <c r="S78">
        <f>SUM(Sheet1!P98:P107)/Sheet1!$K$18</f>
        <v>0</v>
      </c>
      <c r="AA78" s="127"/>
      <c r="AF78" s="89"/>
      <c r="AG78" s="90"/>
      <c r="AZ78" s="127"/>
      <c r="BY78" s="127"/>
      <c r="CX78" s="127"/>
      <c r="DW78" s="127"/>
    </row>
    <row r="79" spans="3:127" ht="13.5">
      <c r="C79" t="s">
        <v>48</v>
      </c>
      <c r="D79">
        <f>SUM(Sheet1!Q23:Q32)/Sheet1!$K$18</f>
        <v>1003.2333333333332</v>
      </c>
      <c r="F79" t="s">
        <v>73</v>
      </c>
      <c r="G79">
        <f>SUM(Sheet1!Q38:Q47)/Sheet1!$K$18</f>
        <v>1005.1333333333332</v>
      </c>
      <c r="I79" t="s">
        <v>98</v>
      </c>
      <c r="J79">
        <f>SUM(Sheet1!Q53:Q62)/Sheet1!$K$18</f>
        <v>0</v>
      </c>
      <c r="L79" t="s">
        <v>123</v>
      </c>
      <c r="M79">
        <f>SUM(Sheet1!Q68:Q77)/Sheet1!$K$18</f>
        <v>0</v>
      </c>
      <c r="O79" t="s">
        <v>148</v>
      </c>
      <c r="P79">
        <f>SUM(Sheet1!Q83:Q92)/Sheet1!$K$18</f>
        <v>0</v>
      </c>
      <c r="R79" t="s">
        <v>173</v>
      </c>
      <c r="S79">
        <f>SUM(Sheet1!Q98:Q107)/Sheet1!$K$18</f>
        <v>0</v>
      </c>
      <c r="AA79" s="127"/>
      <c r="AF79" s="89"/>
      <c r="AG79" s="90"/>
      <c r="AZ79" s="127"/>
      <c r="BY79" s="127"/>
      <c r="CX79" s="127"/>
      <c r="DW79" s="127"/>
    </row>
    <row r="80" spans="3:127" ht="13.5">
      <c r="C80" t="s">
        <v>49</v>
      </c>
      <c r="D80">
        <f>SUM(Sheet1!R23:R32)/Sheet1!$K$18</f>
        <v>1004.5</v>
      </c>
      <c r="F80" t="s">
        <v>74</v>
      </c>
      <c r="G80">
        <f>SUM(Sheet1!R38:R47)/Sheet1!$K$18</f>
        <v>1004.2333333333332</v>
      </c>
      <c r="I80" t="s">
        <v>99</v>
      </c>
      <c r="J80">
        <f>SUM(Sheet1!R53:R62)/Sheet1!$K$18</f>
        <v>0</v>
      </c>
      <c r="L80" t="s">
        <v>124</v>
      </c>
      <c r="M80">
        <f>SUM(Sheet1!R68:R77)/Sheet1!$K$18</f>
        <v>0</v>
      </c>
      <c r="O80" t="s">
        <v>149</v>
      </c>
      <c r="P80">
        <f>SUM(Sheet1!R83:R92)/Sheet1!$K$18</f>
        <v>0</v>
      </c>
      <c r="R80" t="s">
        <v>174</v>
      </c>
      <c r="S80">
        <f>SUM(Sheet1!R98:R107)/Sheet1!$K$18</f>
        <v>0</v>
      </c>
      <c r="AA80" s="127"/>
      <c r="AF80" s="89"/>
      <c r="AG80" s="90"/>
      <c r="AZ80" s="127"/>
      <c r="BY80" s="127"/>
      <c r="CX80" s="127"/>
      <c r="DW80" s="127"/>
    </row>
    <row r="81" spans="3:127" ht="13.5">
      <c r="C81" t="s">
        <v>50</v>
      </c>
      <c r="D81">
        <f>SUM(Sheet1!S23:S32)/Sheet1!$K$18</f>
        <v>1004.6</v>
      </c>
      <c r="F81" t="s">
        <v>75</v>
      </c>
      <c r="G81">
        <f>SUM(Sheet1!S38:S47)/Sheet1!$K$18</f>
        <v>1005.2999999999998</v>
      </c>
      <c r="I81" t="s">
        <v>100</v>
      </c>
      <c r="J81">
        <f>SUM(Sheet1!S53:S62)/Sheet1!$K$18</f>
        <v>0</v>
      </c>
      <c r="L81" t="s">
        <v>125</v>
      </c>
      <c r="M81">
        <f>SUM(Sheet1!S68:S77)/Sheet1!$K$18</f>
        <v>0</v>
      </c>
      <c r="O81" t="s">
        <v>150</v>
      </c>
      <c r="P81">
        <f>SUM(Sheet1!S83:S92)/Sheet1!$K$18</f>
        <v>0</v>
      </c>
      <c r="R81" t="s">
        <v>175</v>
      </c>
      <c r="S81">
        <f>SUM(Sheet1!S98:S107)/Sheet1!$K$18</f>
        <v>0</v>
      </c>
      <c r="AA81" s="127"/>
      <c r="AF81" s="89"/>
      <c r="AG81" s="90"/>
      <c r="AZ81" s="127"/>
      <c r="BY81" s="127"/>
      <c r="CX81" s="127"/>
      <c r="DW81" s="127"/>
    </row>
    <row r="82" spans="3:127" ht="13.5">
      <c r="C82" t="s">
        <v>51</v>
      </c>
      <c r="D82">
        <f>SUM(Sheet1!T23:T32)/Sheet1!$K$18</f>
        <v>1004.1999999999999</v>
      </c>
      <c r="F82" t="s">
        <v>76</v>
      </c>
      <c r="G82">
        <f>SUM(Sheet1!T38:T47)/Sheet1!$K$18</f>
        <v>1003.8333333333334</v>
      </c>
      <c r="I82" t="s">
        <v>101</v>
      </c>
      <c r="J82">
        <f>SUM(Sheet1!T53:T62)/Sheet1!$K$18</f>
        <v>0</v>
      </c>
      <c r="L82" t="s">
        <v>126</v>
      </c>
      <c r="M82">
        <f>SUM(Sheet1!T68:T77)/Sheet1!$K$18</f>
        <v>0</v>
      </c>
      <c r="O82" t="s">
        <v>151</v>
      </c>
      <c r="P82">
        <f>SUM(Sheet1!T83:T92)/Sheet1!$K$18</f>
        <v>0</v>
      </c>
      <c r="R82" t="s">
        <v>176</v>
      </c>
      <c r="S82">
        <f>SUM(Sheet1!T98:T107)/Sheet1!$K$18</f>
        <v>0</v>
      </c>
      <c r="AA82" s="127"/>
      <c r="AF82" s="89"/>
      <c r="AG82" s="90"/>
      <c r="AZ82" s="127"/>
      <c r="BY82" s="127"/>
      <c r="CX82" s="127"/>
      <c r="DW82" s="127"/>
    </row>
    <row r="83" spans="3:127" ht="13.5">
      <c r="C83" t="s">
        <v>52</v>
      </c>
      <c r="D83">
        <f>SUM(Sheet1!U23:U32)/Sheet1!$K$18</f>
        <v>0</v>
      </c>
      <c r="F83" t="s">
        <v>77</v>
      </c>
      <c r="G83">
        <f>SUM(Sheet1!U38:U47)/Sheet1!$K$18</f>
        <v>0</v>
      </c>
      <c r="I83" t="s">
        <v>102</v>
      </c>
      <c r="J83">
        <f>SUM(Sheet1!U53:U62)/Sheet1!$K$18</f>
        <v>0</v>
      </c>
      <c r="L83" t="s">
        <v>127</v>
      </c>
      <c r="M83">
        <f>SUM(Sheet1!U68:U77)/Sheet1!$K$18</f>
        <v>0</v>
      </c>
      <c r="O83" t="s">
        <v>152</v>
      </c>
      <c r="P83">
        <f>SUM(Sheet1!U83:U92)/Sheet1!$K$18</f>
        <v>0</v>
      </c>
      <c r="R83" t="s">
        <v>177</v>
      </c>
      <c r="S83">
        <f>SUM(Sheet1!U98:U107)/Sheet1!$K$18</f>
        <v>0</v>
      </c>
      <c r="AA83" s="127"/>
      <c r="AF83" s="89"/>
      <c r="AG83" s="90"/>
      <c r="AZ83" s="127"/>
      <c r="BY83" s="127"/>
      <c r="CX83" s="127"/>
      <c r="DW83" s="127"/>
    </row>
    <row r="84" spans="3:127" ht="13.5">
      <c r="C84" t="s">
        <v>53</v>
      </c>
      <c r="D84">
        <f>SUM(Sheet1!V23:V32)/Sheet1!$K$18</f>
        <v>0</v>
      </c>
      <c r="F84" t="s">
        <v>78</v>
      </c>
      <c r="G84">
        <f>SUM(Sheet1!V38:V47)/Sheet1!$K$18</f>
        <v>0</v>
      </c>
      <c r="I84" t="s">
        <v>103</v>
      </c>
      <c r="J84">
        <f>SUM(Sheet1!V53:V62)/Sheet1!$K$18</f>
        <v>0</v>
      </c>
      <c r="L84" t="s">
        <v>128</v>
      </c>
      <c r="M84">
        <f>SUM(Sheet1!V68:V77)/Sheet1!$K$18</f>
        <v>0</v>
      </c>
      <c r="O84" t="s">
        <v>153</v>
      </c>
      <c r="P84">
        <f>SUM(Sheet1!V83:V92)/Sheet1!$K$18</f>
        <v>0</v>
      </c>
      <c r="R84" t="s">
        <v>178</v>
      </c>
      <c r="S84">
        <f>SUM(Sheet1!V98:V107)/Sheet1!$K$18</f>
        <v>0</v>
      </c>
      <c r="AA84" s="127"/>
      <c r="AF84" s="89"/>
      <c r="AG84" s="90"/>
      <c r="AZ84" s="127"/>
      <c r="BY84" s="127"/>
      <c r="CX84" s="127"/>
      <c r="DW84" s="127"/>
    </row>
    <row r="85" spans="3:127" ht="13.5">
      <c r="C85" t="s">
        <v>54</v>
      </c>
      <c r="D85">
        <f>SUM(Sheet1!W23:W32)/Sheet1!$K$18</f>
        <v>0</v>
      </c>
      <c r="F85" t="s">
        <v>79</v>
      </c>
      <c r="G85">
        <f>SUM(Sheet1!W38:W47)/Sheet1!$K$18</f>
        <v>0</v>
      </c>
      <c r="I85" t="s">
        <v>104</v>
      </c>
      <c r="J85">
        <f>SUM(Sheet1!W53:W62)/Sheet1!$K$18</f>
        <v>0</v>
      </c>
      <c r="L85" t="s">
        <v>129</v>
      </c>
      <c r="M85">
        <f>SUM(Sheet1!W68:W77)/Sheet1!$K$18</f>
        <v>0</v>
      </c>
      <c r="O85" t="s">
        <v>154</v>
      </c>
      <c r="P85">
        <f>SUM(Sheet1!W83:W92)/Sheet1!$K$18</f>
        <v>0</v>
      </c>
      <c r="R85" t="s">
        <v>179</v>
      </c>
      <c r="S85">
        <f>SUM(Sheet1!W98:W107)/Sheet1!$K$18</f>
        <v>0</v>
      </c>
      <c r="AA85" s="127"/>
      <c r="AF85" s="89"/>
      <c r="AG85" s="90"/>
      <c r="AZ85" s="127"/>
      <c r="BY85" s="127"/>
      <c r="CX85" s="127"/>
      <c r="DW85" s="127"/>
    </row>
    <row r="86" spans="3:127" ht="13.5">
      <c r="C86" t="s">
        <v>55</v>
      </c>
      <c r="D86">
        <f>SUM(Sheet1!X23:X32)/Sheet1!$K$18</f>
        <v>0</v>
      </c>
      <c r="F86" t="s">
        <v>80</v>
      </c>
      <c r="G86">
        <f>SUM(Sheet1!X38:X47)/Sheet1!$K$18</f>
        <v>0</v>
      </c>
      <c r="I86" t="s">
        <v>105</v>
      </c>
      <c r="J86">
        <f>SUM(Sheet1!X53:X62)/Sheet1!$K$18</f>
        <v>0</v>
      </c>
      <c r="L86" t="s">
        <v>130</v>
      </c>
      <c r="M86">
        <f>SUM(Sheet1!X68:X77)/Sheet1!$K$18</f>
        <v>0</v>
      </c>
      <c r="O86" t="s">
        <v>155</v>
      </c>
      <c r="P86">
        <f>SUM(Sheet1!X83:X92)/Sheet1!$K$18</f>
        <v>0</v>
      </c>
      <c r="R86" t="s">
        <v>180</v>
      </c>
      <c r="S86">
        <f>SUM(Sheet1!X98:X107)/Sheet1!$K$18</f>
        <v>0</v>
      </c>
      <c r="AA86" s="127"/>
      <c r="AF86" s="89"/>
      <c r="AG86" s="90"/>
      <c r="AZ86" s="127"/>
      <c r="BY86" s="127"/>
      <c r="CX86" s="127"/>
      <c r="DW86" s="127"/>
    </row>
    <row r="87" spans="3:127" ht="13.5">
      <c r="C87" t="s">
        <v>56</v>
      </c>
      <c r="D87">
        <f>SUM(Sheet1!Y23:Y32)/Sheet1!$K$18</f>
        <v>0</v>
      </c>
      <c r="F87" t="s">
        <v>81</v>
      </c>
      <c r="G87">
        <f>SUM(Sheet1!Y38:Y47)/Sheet1!$K$18</f>
        <v>0</v>
      </c>
      <c r="I87" t="s">
        <v>106</v>
      </c>
      <c r="J87">
        <f>SUM(Sheet1!Y53:Y62)/Sheet1!$K$18</f>
        <v>0</v>
      </c>
      <c r="L87" t="s">
        <v>131</v>
      </c>
      <c r="M87">
        <f>SUM(Sheet1!Y68:Y77)/Sheet1!$K$18</f>
        <v>0</v>
      </c>
      <c r="O87" t="s">
        <v>156</v>
      </c>
      <c r="P87">
        <f>SUM(Sheet1!Y83:Y92)/Sheet1!$K$18</f>
        <v>0</v>
      </c>
      <c r="R87" t="s">
        <v>181</v>
      </c>
      <c r="S87">
        <f>SUM(Sheet1!Y98:Y107)/Sheet1!$K$18</f>
        <v>0</v>
      </c>
      <c r="AA87" s="127"/>
      <c r="AF87" s="89"/>
      <c r="AG87" s="90"/>
      <c r="AZ87" s="127"/>
      <c r="BY87" s="127"/>
      <c r="CX87" s="127"/>
      <c r="DW87" s="127"/>
    </row>
    <row r="88" spans="3:127" ht="13.5">
      <c r="C88" t="s">
        <v>57</v>
      </c>
      <c r="D88">
        <f>SUM(Sheet1!Z23:Z32)/Sheet1!$K$18</f>
        <v>0</v>
      </c>
      <c r="F88" t="s">
        <v>82</v>
      </c>
      <c r="G88">
        <f>SUM(Sheet1!Z38:Z47)/Sheet1!$K$18</f>
        <v>0</v>
      </c>
      <c r="I88" t="s">
        <v>107</v>
      </c>
      <c r="J88">
        <f>SUM(Sheet1!Z53:Z62)/Sheet1!$K$18</f>
        <v>0</v>
      </c>
      <c r="L88" t="s">
        <v>132</v>
      </c>
      <c r="M88">
        <f>SUM(Sheet1!Z68:Z77)/Sheet1!$K$18</f>
        <v>0</v>
      </c>
      <c r="O88" t="s">
        <v>157</v>
      </c>
      <c r="P88">
        <f>SUM(Sheet1!Z83:Z92)/Sheet1!$K$18</f>
        <v>0</v>
      </c>
      <c r="R88" t="s">
        <v>182</v>
      </c>
      <c r="S88">
        <f>SUM(Sheet1!Z98:Z107)/Sheet1!$K$18</f>
        <v>0</v>
      </c>
      <c r="AA88" s="127"/>
      <c r="AF88" s="89"/>
      <c r="AG88" s="90"/>
      <c r="AZ88" s="127"/>
      <c r="BY88" s="127"/>
      <c r="CX88" s="127"/>
      <c r="DW88" s="127"/>
    </row>
    <row r="89" spans="27:127" ht="13.5">
      <c r="AA89" s="127"/>
      <c r="AF89" s="89"/>
      <c r="AG89" s="90"/>
      <c r="AZ89" s="127"/>
      <c r="BY89" s="127"/>
      <c r="CX89" s="127"/>
      <c r="DW89" s="127"/>
    </row>
    <row r="90" spans="1:127" ht="13.5">
      <c r="A90" t="s">
        <v>26</v>
      </c>
      <c r="B90" s="125" t="s">
        <v>313</v>
      </c>
      <c r="AA90" s="127"/>
      <c r="AZ90" s="127"/>
      <c r="BY90" s="127"/>
      <c r="CX90" s="127"/>
      <c r="DW90" s="127"/>
    </row>
    <row r="91" spans="3:127" ht="13.5">
      <c r="C91" t="s">
        <v>188</v>
      </c>
      <c r="K91" s="87">
        <f>B8</f>
        <v>1003.8333333333334</v>
      </c>
      <c r="AA91" s="127"/>
      <c r="AZ91" s="127"/>
      <c r="BY91" s="127"/>
      <c r="CX91" s="127"/>
      <c r="DW91" s="127"/>
    </row>
    <row r="92" spans="3:127" ht="13.5">
      <c r="C92" t="s">
        <v>183</v>
      </c>
      <c r="K92" s="87">
        <f>G8</f>
        <v>1003.4</v>
      </c>
      <c r="AA92" s="127"/>
      <c r="AZ92" s="127"/>
      <c r="BY92" s="127"/>
      <c r="CX92" s="127"/>
      <c r="DW92" s="127"/>
    </row>
    <row r="93" spans="3:127" ht="13.5">
      <c r="C93" t="s">
        <v>184</v>
      </c>
      <c r="K93" s="87">
        <f>L8</f>
        <v>1004.5</v>
      </c>
      <c r="AA93" s="127"/>
      <c r="AZ93" s="127"/>
      <c r="BY93" s="127"/>
      <c r="CX93" s="127"/>
      <c r="DW93" s="127"/>
    </row>
    <row r="94" spans="3:127" ht="13.5">
      <c r="C94" t="s">
        <v>185</v>
      </c>
      <c r="K94" s="87">
        <f>Q8</f>
        <v>1004.1333333333332</v>
      </c>
      <c r="AA94" s="127"/>
      <c r="AZ94" s="127"/>
      <c r="BY94" s="127"/>
      <c r="CX94" s="127"/>
      <c r="DW94" s="127"/>
    </row>
    <row r="95" spans="3:127" ht="13.5">
      <c r="C95" t="s">
        <v>186</v>
      </c>
      <c r="K95" s="87">
        <f>V8</f>
        <v>0</v>
      </c>
      <c r="AA95" s="127"/>
      <c r="AZ95" s="127"/>
      <c r="BY95" s="127"/>
      <c r="CX95" s="127"/>
      <c r="DW95" s="127"/>
    </row>
    <row r="96" spans="3:127" ht="13.5">
      <c r="C96" t="s">
        <v>187</v>
      </c>
      <c r="K96" s="87">
        <f>AA8</f>
        <v>1003.8833333333333</v>
      </c>
      <c r="AA96" s="127"/>
      <c r="AZ96" s="127"/>
      <c r="BY96" s="127"/>
      <c r="CX96" s="127"/>
      <c r="DW96" s="127"/>
    </row>
    <row r="97" spans="3:127" ht="13.5">
      <c r="C97" t="s">
        <v>189</v>
      </c>
      <c r="K97" s="87">
        <f>AF8</f>
        <v>1005.225</v>
      </c>
      <c r="AA97" s="127"/>
      <c r="AZ97" s="127"/>
      <c r="BY97" s="127"/>
      <c r="CX97" s="127"/>
      <c r="DW97" s="127"/>
    </row>
    <row r="98" spans="3:127" ht="13.5">
      <c r="C98" t="s">
        <v>190</v>
      </c>
      <c r="K98" s="87">
        <f>AK8</f>
        <v>1004.2333333333333</v>
      </c>
      <c r="AA98" s="127"/>
      <c r="AZ98" s="127"/>
      <c r="BY98" s="127"/>
      <c r="CX98" s="127"/>
      <c r="DW98" s="127"/>
    </row>
    <row r="99" spans="3:127" ht="13.5">
      <c r="C99" t="s">
        <v>191</v>
      </c>
      <c r="K99" s="87">
        <f>AP8</f>
        <v>1004.6249999999999</v>
      </c>
      <c r="AA99" s="127"/>
      <c r="AZ99" s="127"/>
      <c r="BY99" s="127"/>
      <c r="CX99" s="127"/>
      <c r="DW99" s="127"/>
    </row>
    <row r="100" spans="3:127" ht="13.5">
      <c r="C100" t="s">
        <v>192</v>
      </c>
      <c r="K100" s="87">
        <f>AU8</f>
        <v>0</v>
      </c>
      <c r="AA100" s="127"/>
      <c r="AZ100" s="127"/>
      <c r="BY100" s="127"/>
      <c r="CX100" s="127"/>
      <c r="DW100" s="127"/>
    </row>
    <row r="101" spans="3:127" ht="13.5">
      <c r="C101" t="s">
        <v>193</v>
      </c>
      <c r="K101" s="87">
        <f>AZ8</f>
        <v>0</v>
      </c>
      <c r="AA101" s="127"/>
      <c r="AZ101" s="127"/>
      <c r="BY101" s="127"/>
      <c r="CX101" s="127"/>
      <c r="DW101" s="127"/>
    </row>
    <row r="102" spans="3:127" ht="13.5">
      <c r="C102" t="s">
        <v>194</v>
      </c>
      <c r="K102" s="87">
        <f>BE8</f>
        <v>0</v>
      </c>
      <c r="AA102" s="127"/>
      <c r="AZ102" s="127"/>
      <c r="BY102" s="127"/>
      <c r="CX102" s="127"/>
      <c r="DW102" s="127"/>
    </row>
    <row r="103" spans="3:127" ht="13.5">
      <c r="C103" t="s">
        <v>195</v>
      </c>
      <c r="K103" s="87">
        <f>BJ8</f>
        <v>0</v>
      </c>
      <c r="AA103" s="127"/>
      <c r="AZ103" s="127"/>
      <c r="BY103" s="127"/>
      <c r="CX103" s="127"/>
      <c r="DW103" s="127"/>
    </row>
    <row r="104" spans="3:127" ht="13.5">
      <c r="C104" t="s">
        <v>196</v>
      </c>
      <c r="K104" s="87">
        <f>BO8</f>
        <v>0</v>
      </c>
      <c r="AA104" s="127"/>
      <c r="AZ104" s="127"/>
      <c r="BY104" s="127"/>
      <c r="CX104" s="127"/>
      <c r="DW104" s="127"/>
    </row>
    <row r="105" spans="3:127" ht="13.5">
      <c r="C105" t="s">
        <v>197</v>
      </c>
      <c r="K105" s="87">
        <f>BT8</f>
        <v>0</v>
      </c>
      <c r="AA105" s="127"/>
      <c r="AZ105" s="127"/>
      <c r="BY105" s="127"/>
      <c r="CX105" s="127"/>
      <c r="DW105" s="127"/>
    </row>
    <row r="106" spans="3:127" ht="13.5">
      <c r="C106" t="s">
        <v>198</v>
      </c>
      <c r="K106" s="87">
        <f>BY8</f>
        <v>0</v>
      </c>
      <c r="AA106" s="127"/>
      <c r="AZ106" s="127"/>
      <c r="BY106" s="127"/>
      <c r="CX106" s="127"/>
      <c r="DW106" s="127"/>
    </row>
    <row r="107" spans="3:127" ht="13.5">
      <c r="C107" t="s">
        <v>199</v>
      </c>
      <c r="K107" s="87">
        <f>CD8</f>
        <v>0</v>
      </c>
      <c r="AA107" s="127"/>
      <c r="AZ107" s="127"/>
      <c r="BY107" s="127"/>
      <c r="CX107" s="127"/>
      <c r="DW107" s="127"/>
    </row>
    <row r="108" spans="3:127" ht="13.5">
      <c r="C108" t="s">
        <v>200</v>
      </c>
      <c r="K108" s="87">
        <f>CI8</f>
        <v>0</v>
      </c>
      <c r="AA108" s="127"/>
      <c r="AZ108" s="127"/>
      <c r="BY108" s="127"/>
      <c r="CX108" s="127"/>
      <c r="DW108" s="127"/>
    </row>
    <row r="109" spans="3:127" ht="13.5">
      <c r="C109" t="s">
        <v>201</v>
      </c>
      <c r="K109" s="87">
        <f>CN8</f>
        <v>0</v>
      </c>
      <c r="AA109" s="127"/>
      <c r="AZ109" s="127"/>
      <c r="BY109" s="127"/>
      <c r="CX109" s="127"/>
      <c r="DW109" s="127"/>
    </row>
    <row r="110" spans="3:127" ht="13.5">
      <c r="C110" t="s">
        <v>202</v>
      </c>
      <c r="K110" s="87">
        <f>CS8</f>
        <v>0</v>
      </c>
      <c r="AA110" s="127"/>
      <c r="AZ110" s="127"/>
      <c r="BY110" s="127"/>
      <c r="CX110" s="127"/>
      <c r="DW110" s="127"/>
    </row>
    <row r="111" spans="3:127" ht="13.5">
      <c r="C111" t="s">
        <v>203</v>
      </c>
      <c r="K111" s="87">
        <f>CX8</f>
        <v>0</v>
      </c>
      <c r="AA111" s="127"/>
      <c r="AZ111" s="127"/>
      <c r="BY111" s="127"/>
      <c r="CX111" s="127"/>
      <c r="DW111" s="127"/>
    </row>
    <row r="112" spans="3:127" ht="13.5">
      <c r="C112" t="s">
        <v>204</v>
      </c>
      <c r="K112" s="87">
        <f>DC8</f>
        <v>0</v>
      </c>
      <c r="AA112" s="127"/>
      <c r="AZ112" s="127"/>
      <c r="BY112" s="127"/>
      <c r="CX112" s="127"/>
      <c r="DW112" s="127"/>
    </row>
    <row r="113" spans="3:127" ht="13.5">
      <c r="C113" t="s">
        <v>205</v>
      </c>
      <c r="K113" s="87">
        <f>DH8</f>
        <v>0</v>
      </c>
      <c r="AA113" s="127"/>
      <c r="AZ113" s="127"/>
      <c r="BY113" s="127"/>
      <c r="CX113" s="127"/>
      <c r="DW113" s="127"/>
    </row>
    <row r="114" spans="3:127" ht="13.5">
      <c r="C114" t="s">
        <v>206</v>
      </c>
      <c r="K114" s="87">
        <f>DM8</f>
        <v>0</v>
      </c>
      <c r="AA114" s="127"/>
      <c r="AZ114" s="127"/>
      <c r="BY114" s="127"/>
      <c r="CX114" s="127"/>
      <c r="DW114" s="127"/>
    </row>
    <row r="115" spans="3:127" ht="13.5">
      <c r="C115" t="s">
        <v>207</v>
      </c>
      <c r="K115" s="87">
        <f>DR8</f>
        <v>0</v>
      </c>
      <c r="AA115" s="127"/>
      <c r="AZ115" s="127"/>
      <c r="BY115" s="127"/>
      <c r="CX115" s="127"/>
      <c r="DW115" s="127"/>
    </row>
    <row r="116" spans="3:127" ht="13.5">
      <c r="C116" t="s">
        <v>208</v>
      </c>
      <c r="K116" s="87">
        <f>DW8</f>
        <v>0</v>
      </c>
      <c r="AA116" s="127"/>
      <c r="AZ116" s="127"/>
      <c r="BY116" s="127"/>
      <c r="CX116" s="127"/>
      <c r="DW116" s="127"/>
    </row>
    <row r="117" spans="3:127" ht="13.5">
      <c r="C117" t="s">
        <v>209</v>
      </c>
      <c r="K117" s="87">
        <f>EB8</f>
        <v>0</v>
      </c>
      <c r="AA117" s="127"/>
      <c r="AZ117" s="127"/>
      <c r="BY117" s="127"/>
      <c r="CX117" s="127"/>
      <c r="DW117" s="127"/>
    </row>
    <row r="118" spans="3:127" ht="13.5">
      <c r="C118" t="s">
        <v>210</v>
      </c>
      <c r="K118" s="87">
        <f>EG8</f>
        <v>0</v>
      </c>
      <c r="AA118" s="127"/>
      <c r="AZ118" s="127"/>
      <c r="BY118" s="127"/>
      <c r="CX118" s="127"/>
      <c r="DW118" s="127"/>
    </row>
    <row r="119" spans="3:127" ht="13.5">
      <c r="C119" t="s">
        <v>211</v>
      </c>
      <c r="K119" s="87">
        <f>EL8</f>
        <v>0</v>
      </c>
      <c r="AA119" s="127"/>
      <c r="AZ119" s="127"/>
      <c r="BY119" s="127"/>
      <c r="CX119" s="127"/>
      <c r="DW119" s="127"/>
    </row>
    <row r="120" spans="3:127" ht="13.5">
      <c r="C120" t="s">
        <v>212</v>
      </c>
      <c r="K120" s="87">
        <f>EQ8</f>
        <v>0</v>
      </c>
      <c r="AA120" s="127"/>
      <c r="AZ120" s="127"/>
      <c r="BY120" s="127"/>
      <c r="CX120" s="127"/>
      <c r="DW120" s="127"/>
    </row>
    <row r="121" spans="27:127" ht="13.5">
      <c r="AA121" s="127"/>
      <c r="AZ121" s="127"/>
      <c r="BY121" s="127"/>
      <c r="CX121" s="127"/>
      <c r="DW121" s="127"/>
    </row>
    <row r="122" spans="2:127" ht="13.5">
      <c r="B122" s="125" t="s">
        <v>29</v>
      </c>
      <c r="AA122" s="127"/>
      <c r="AZ122" s="127"/>
      <c r="BY122" s="127"/>
      <c r="CX122" s="127"/>
      <c r="DW122" s="127"/>
    </row>
    <row r="123" spans="3:127" ht="13.5">
      <c r="C123" t="s">
        <v>215</v>
      </c>
      <c r="K123" s="87">
        <f>B9</f>
        <v>1003.9666666666667</v>
      </c>
      <c r="AA123" s="127"/>
      <c r="AZ123" s="127"/>
      <c r="BY123" s="127"/>
      <c r="CX123" s="127"/>
      <c r="DW123" s="127"/>
    </row>
    <row r="124" spans="3:127" ht="13.5">
      <c r="C124" t="s">
        <v>213</v>
      </c>
      <c r="K124" s="87">
        <f>AA9</f>
        <v>1004.4916666666667</v>
      </c>
      <c r="AA124" s="127"/>
      <c r="AZ124" s="127"/>
      <c r="BY124" s="127"/>
      <c r="CX124" s="127"/>
      <c r="DW124" s="127"/>
    </row>
    <row r="125" spans="3:127" ht="14.25" customHeight="1">
      <c r="C125" t="s">
        <v>214</v>
      </c>
      <c r="K125" s="87">
        <f>AZ9</f>
        <v>0</v>
      </c>
      <c r="AA125" s="127"/>
      <c r="AZ125" s="127"/>
      <c r="BY125" s="127"/>
      <c r="CX125" s="127"/>
      <c r="DW125" s="127"/>
    </row>
    <row r="126" spans="3:127" ht="14.25" customHeight="1">
      <c r="C126" t="s">
        <v>11</v>
      </c>
      <c r="K126" s="87">
        <f>BY9</f>
        <v>0</v>
      </c>
      <c r="AA126" s="127"/>
      <c r="AZ126" s="127"/>
      <c r="BY126" s="127"/>
      <c r="CX126" s="127"/>
      <c r="DW126" s="127"/>
    </row>
    <row r="127" spans="3:127" ht="14.25" customHeight="1">
      <c r="C127" t="s">
        <v>12</v>
      </c>
      <c r="K127" s="87">
        <f>CX9</f>
        <v>0</v>
      </c>
      <c r="AA127" s="127"/>
      <c r="AZ127" s="127"/>
      <c r="BY127" s="127"/>
      <c r="CX127" s="127"/>
      <c r="DW127" s="127"/>
    </row>
    <row r="128" spans="3:127" ht="14.25" customHeight="1">
      <c r="C128" t="s">
        <v>13</v>
      </c>
      <c r="K128" s="87">
        <f>DW9</f>
        <v>0</v>
      </c>
      <c r="AA128" s="127"/>
      <c r="AZ128" s="127"/>
      <c r="BY128" s="127"/>
      <c r="CX128" s="127"/>
      <c r="DW128" s="127"/>
    </row>
    <row r="129" spans="27:127" ht="13.5">
      <c r="AA129" s="127"/>
      <c r="AZ129" s="127"/>
      <c r="BY129" s="127"/>
      <c r="CX129" s="127"/>
      <c r="DW129" s="127"/>
    </row>
    <row r="130" spans="2:127" ht="13.5">
      <c r="B130" s="125" t="s">
        <v>28</v>
      </c>
      <c r="AA130" s="127"/>
      <c r="AZ130" s="127"/>
      <c r="BY130" s="127"/>
      <c r="CX130" s="127"/>
      <c r="DW130" s="127"/>
    </row>
    <row r="131" spans="3:127" ht="13.5">
      <c r="C131" t="s">
        <v>14</v>
      </c>
      <c r="K131" s="91">
        <f>B10</f>
        <v>1004.2291666666667</v>
      </c>
      <c r="AA131" s="127"/>
      <c r="AZ131" s="127"/>
      <c r="BY131" s="127"/>
      <c r="CX131" s="127"/>
      <c r="DW131" s="127"/>
    </row>
    <row r="132" spans="11:127" ht="13.5">
      <c r="K132" s="92"/>
      <c r="AA132" s="127"/>
      <c r="AZ132" s="127"/>
      <c r="BY132" s="127"/>
      <c r="CX132" s="127"/>
      <c r="DW132" s="127"/>
    </row>
    <row r="133" spans="1:127" ht="13.5">
      <c r="A133" s="92" t="s">
        <v>15</v>
      </c>
      <c r="B133" s="86" t="s">
        <v>222</v>
      </c>
      <c r="K133" s="87">
        <f>SUM(B12:EU12)*Sheet1!$K$16*Sheet1!$K$17*Sheet1!$K$18</f>
        <v>6.614999999999427</v>
      </c>
      <c r="AA133" s="127"/>
      <c r="AZ133" s="127"/>
      <c r="BY133" s="127"/>
      <c r="CX133" s="127"/>
      <c r="DW133" s="127"/>
    </row>
    <row r="134" spans="2:127" ht="13.5">
      <c r="B134" s="86" t="s">
        <v>223</v>
      </c>
      <c r="K134" s="87">
        <f>SUM(B15:ET15)*Sheet1!$K$17*Sheet1!$K$18</f>
        <v>19.721666666666422</v>
      </c>
      <c r="AZ134" s="127"/>
      <c r="BY134" s="127"/>
      <c r="CX134" s="127"/>
      <c r="DW134" s="127"/>
    </row>
    <row r="135" spans="2:127" ht="13.5">
      <c r="B135" s="86" t="s">
        <v>224</v>
      </c>
      <c r="K135" s="87">
        <f>SUM(B18:EU18)*Sheet1!$K$18</f>
        <v>40.268333333331945</v>
      </c>
      <c r="AZ135" s="127"/>
      <c r="BY135" s="127"/>
      <c r="CX135" s="127"/>
      <c r="DW135" s="127"/>
    </row>
    <row r="136" spans="2:127" ht="13.5">
      <c r="B136" s="86" t="s">
        <v>225</v>
      </c>
      <c r="K136" s="87">
        <f>SUM(B30:EU39)</f>
        <v>101.27333333333446</v>
      </c>
      <c r="AZ136" s="127"/>
      <c r="BY136" s="127"/>
      <c r="CX136" s="127"/>
      <c r="DW136" s="127"/>
    </row>
    <row r="137" spans="2:127" ht="13.5">
      <c r="B137" s="86"/>
      <c r="K137" s="87"/>
      <c r="AZ137" s="127"/>
      <c r="BY137" s="127"/>
      <c r="CX137" s="127"/>
      <c r="DW137" s="127"/>
    </row>
    <row r="138" spans="2:127" ht="13.5">
      <c r="B138" t="s">
        <v>226</v>
      </c>
      <c r="K138" s="87">
        <f>K133+K134+K135+K136</f>
        <v>167.87833333333225</v>
      </c>
      <c r="AZ138" s="127"/>
      <c r="BY138" s="127"/>
      <c r="CX138" s="127"/>
      <c r="DW138" s="127"/>
    </row>
    <row r="139" spans="52:127" ht="13.5">
      <c r="AZ139" s="127"/>
      <c r="BY139" s="127"/>
      <c r="CX139" s="127"/>
      <c r="DW139" s="127"/>
    </row>
    <row r="140" spans="1:127" ht="13.5">
      <c r="A140" s="94" t="s">
        <v>16</v>
      </c>
      <c r="B140" s="93" t="s">
        <v>17</v>
      </c>
      <c r="C140" s="93"/>
      <c r="D140" s="93"/>
      <c r="E140" s="94">
        <f>Sheet1!$K$15-1</f>
        <v>1</v>
      </c>
      <c r="AZ140" s="127"/>
      <c r="BY140" s="127"/>
      <c r="CX140" s="127"/>
      <c r="DW140" s="127"/>
    </row>
    <row r="141" spans="1:127" ht="13.5">
      <c r="A141" s="94"/>
      <c r="B141" s="93" t="s">
        <v>216</v>
      </c>
      <c r="C141" s="93"/>
      <c r="D141" s="93"/>
      <c r="E141" s="94">
        <f>Sheet1!$K$15*(Sheet1!$K$16-1)</f>
        <v>6</v>
      </c>
      <c r="AZ141" s="127"/>
      <c r="BY141" s="127"/>
      <c r="CX141" s="127"/>
      <c r="DW141" s="127"/>
    </row>
    <row r="142" spans="1:127" ht="13.5">
      <c r="A142" s="94"/>
      <c r="B142" s="93" t="s">
        <v>217</v>
      </c>
      <c r="C142" s="93"/>
      <c r="D142" s="93"/>
      <c r="E142" s="94">
        <f>Sheet1!$K$15*Sheet1!$K$16*(Sheet1!$K$17-1)</f>
        <v>24</v>
      </c>
      <c r="AZ142" s="127"/>
      <c r="BY142" s="127"/>
      <c r="CX142" s="127"/>
      <c r="DW142" s="127"/>
    </row>
    <row r="143" spans="1:127" ht="13.5">
      <c r="A143" s="94"/>
      <c r="B143" s="93" t="s">
        <v>218</v>
      </c>
      <c r="C143" s="93"/>
      <c r="D143" s="93"/>
      <c r="E143" s="94">
        <f>Sheet1!$K$15*Sheet1!$K$16*Sheet1!$K$17*(Sheet1!$K$18-1)</f>
        <v>64</v>
      </c>
      <c r="AZ143" s="127"/>
      <c r="BY143" s="127"/>
      <c r="CX143" s="127"/>
      <c r="DW143" s="127"/>
    </row>
    <row r="144" spans="1:127" ht="13.5">
      <c r="A144" s="94"/>
      <c r="B144" s="93" t="s">
        <v>219</v>
      </c>
      <c r="C144" s="93"/>
      <c r="D144" s="93"/>
      <c r="E144" s="94">
        <f>Sheet1!$K$15*Sheet1!$K$16*Sheet1!$K$17*Sheet1!$K$18-1</f>
        <v>95</v>
      </c>
      <c r="L144" s="131"/>
      <c r="AZ144" s="127"/>
      <c r="BY144" s="127"/>
      <c r="CX144" s="127"/>
      <c r="DW144" s="127"/>
    </row>
    <row r="145" spans="1:127" ht="13.5">
      <c r="A145" s="92"/>
      <c r="AZ145" s="127"/>
      <c r="BY145" s="127"/>
      <c r="CX145" s="127"/>
      <c r="DW145" s="127"/>
    </row>
    <row r="146" spans="1:127" ht="13.5">
      <c r="A146" s="94" t="s">
        <v>18</v>
      </c>
      <c r="B146" s="93" t="s">
        <v>19</v>
      </c>
      <c r="C146" s="93"/>
      <c r="D146" s="94">
        <f>K133/E140</f>
        <v>6.614999999999427</v>
      </c>
      <c r="AZ146" s="127"/>
      <c r="BY146" s="127"/>
      <c r="CX146" s="127"/>
      <c r="DW146" s="127"/>
    </row>
    <row r="147" spans="1:127" ht="13.5">
      <c r="A147" s="94"/>
      <c r="B147" s="93" t="s">
        <v>220</v>
      </c>
      <c r="C147" s="93"/>
      <c r="D147" s="94">
        <f>K134/E141</f>
        <v>3.2869444444444036</v>
      </c>
      <c r="AZ147" s="127"/>
      <c r="BY147" s="127"/>
      <c r="CX147" s="127"/>
      <c r="DW147" s="127"/>
    </row>
    <row r="148" spans="1:127" ht="13.5">
      <c r="A148" s="94"/>
      <c r="B148" s="93" t="s">
        <v>221</v>
      </c>
      <c r="C148" s="93"/>
      <c r="D148" s="94">
        <f>K135/E142</f>
        <v>1.6778472222221643</v>
      </c>
      <c r="AZ148" s="127"/>
      <c r="BY148" s="127"/>
      <c r="CX148" s="127"/>
      <c r="DW148" s="127"/>
    </row>
    <row r="149" spans="1:127" ht="13.5">
      <c r="A149" s="94"/>
      <c r="B149" s="93" t="s">
        <v>20</v>
      </c>
      <c r="C149" s="93"/>
      <c r="D149" s="94">
        <f>K136/E143</f>
        <v>1.582395833333351</v>
      </c>
      <c r="AZ149" s="127"/>
      <c r="BY149" s="127"/>
      <c r="CX149" s="127"/>
      <c r="DW149" s="127"/>
    </row>
    <row r="150" spans="1:127" ht="13.5">
      <c r="A150" s="94"/>
      <c r="B150" s="93" t="s">
        <v>21</v>
      </c>
      <c r="C150" s="93"/>
      <c r="D150" s="94">
        <f>K138/E144</f>
        <v>1.7671403508771817</v>
      </c>
      <c r="AZ150" s="127"/>
      <c r="BY150" s="127"/>
      <c r="CX150" s="127"/>
      <c r="DW150" s="127"/>
    </row>
    <row r="151" spans="1:127" ht="13.5">
      <c r="A151" s="94"/>
      <c r="B151" s="93"/>
      <c r="C151" s="93"/>
      <c r="D151" s="93"/>
      <c r="AZ151" s="127"/>
      <c r="BY151" s="127"/>
      <c r="DW151" s="127"/>
    </row>
    <row r="152" spans="1:127" ht="13.5">
      <c r="A152" s="135" t="s">
        <v>22</v>
      </c>
      <c r="B152" s="133" t="s">
        <v>238</v>
      </c>
      <c r="C152" s="133"/>
      <c r="D152" s="135">
        <f>D146/D147</f>
        <v>2.012507394574346</v>
      </c>
      <c r="E152" s="136" t="s">
        <v>23</v>
      </c>
      <c r="F152" s="133" t="s">
        <v>235</v>
      </c>
      <c r="G152" s="135"/>
      <c r="H152" s="135">
        <f>FINV(0.05,E140,E141)</f>
        <v>5.987374152027769</v>
      </c>
      <c r="I152" s="137"/>
      <c r="J152" s="137" t="s">
        <v>241</v>
      </c>
      <c r="K152" s="138"/>
      <c r="L152" s="135">
        <f>FDIST(D152,E140,E141)</f>
        <v>0.2057998531043449</v>
      </c>
      <c r="AZ152" s="127"/>
      <c r="BY152" s="127"/>
      <c r="DW152" s="127"/>
    </row>
    <row r="153" spans="1:127" ht="13.5">
      <c r="A153" s="135"/>
      <c r="B153" s="133" t="s">
        <v>239</v>
      </c>
      <c r="C153" s="133"/>
      <c r="D153" s="135">
        <f>D147/D148</f>
        <v>1.959024874798272</v>
      </c>
      <c r="E153" s="136"/>
      <c r="F153" s="133" t="s">
        <v>236</v>
      </c>
      <c r="G153" s="135"/>
      <c r="H153" s="135">
        <f>FINV(0.05,E141,E142)</f>
        <v>2.5081874355237233</v>
      </c>
      <c r="I153" s="137"/>
      <c r="J153" s="137" t="s">
        <v>242</v>
      </c>
      <c r="K153" s="138"/>
      <c r="L153" s="135">
        <f>FDIST(D153,E141,E142)</f>
        <v>0.11192028922082553</v>
      </c>
      <c r="AZ153" s="127"/>
      <c r="BY153" s="127"/>
      <c r="DW153" s="127"/>
    </row>
    <row r="154" spans="1:127" ht="13.5">
      <c r="A154" s="135"/>
      <c r="B154" s="133" t="s">
        <v>240</v>
      </c>
      <c r="C154" s="133"/>
      <c r="D154" s="135">
        <f>D148/D149</f>
        <v>1.0603208039847671</v>
      </c>
      <c r="E154" s="136" t="s">
        <v>23</v>
      </c>
      <c r="F154" s="133" t="s">
        <v>237</v>
      </c>
      <c r="G154" s="135"/>
      <c r="H154" s="135">
        <f>FINV(0.05,E142,E143)</f>
        <v>1.688604811533878</v>
      </c>
      <c r="I154" s="137"/>
      <c r="J154" s="137" t="s">
        <v>243</v>
      </c>
      <c r="K154" s="138"/>
      <c r="L154" s="135">
        <f>FDIST(D154,E142,E143)</f>
        <v>0.41130892880567554</v>
      </c>
      <c r="AZ154" s="127"/>
      <c r="BY154" s="127"/>
      <c r="DW154" s="127"/>
    </row>
    <row r="155" spans="1:127" ht="13.5">
      <c r="A155" s="92"/>
      <c r="AZ155" s="127"/>
      <c r="BY155" s="127"/>
      <c r="DW155" s="127"/>
    </row>
    <row r="156" spans="1:114" ht="13.5">
      <c r="A156" s="92"/>
      <c r="AM156" s="127"/>
      <c r="BL156" s="127"/>
      <c r="DJ156" s="127"/>
    </row>
    <row r="157" spans="1:114" ht="13.5">
      <c r="A157" s="135" t="s">
        <v>231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L157" s="95"/>
      <c r="AM157" s="127"/>
      <c r="BL157" s="127"/>
      <c r="DJ157" s="127"/>
    </row>
    <row r="158" spans="1:114" ht="13.5">
      <c r="A158" s="133" t="str">
        <f>Sheet1!H15&amp;"  Vp = σp2 = (MSp-MSq)/nrq ="</f>
        <v>日間変動  Vp = σp2 = (MSp-MSq)/nrq =</v>
      </c>
      <c r="B158" s="133"/>
      <c r="C158" s="133"/>
      <c r="D158" s="133"/>
      <c r="E158" s="134"/>
      <c r="F158" s="135">
        <f>(D146-D147)/(Sheet1!$K$18*Sheet1!$K$17*Sheet1!$K$16)</f>
        <v>0.06933449074072966</v>
      </c>
      <c r="G158" s="133"/>
      <c r="H158" s="133"/>
      <c r="I158" s="133"/>
      <c r="J158" s="133"/>
      <c r="L158" s="95"/>
      <c r="AM158" s="127"/>
      <c r="BL158" s="127"/>
      <c r="DJ158" s="127"/>
    </row>
    <row r="159" spans="1:114" ht="13.5">
      <c r="A159" s="133" t="str">
        <f>Sheet1!H16&amp;"  Vq = σq2 =(MSq-MSr）/ｎｒ ="</f>
        <v>調製間変動  Vq = σq2 =(MSq-MSr）/ｎｒ =</v>
      </c>
      <c r="B159" s="133"/>
      <c r="C159" s="133"/>
      <c r="D159" s="133"/>
      <c r="E159" s="133"/>
      <c r="F159" s="135">
        <f>(D147-D148)/(Sheet1!$K$18*Sheet1!$K$17)</f>
        <v>0.1340914351851866</v>
      </c>
      <c r="G159" s="133"/>
      <c r="H159" s="133"/>
      <c r="I159" s="133"/>
      <c r="J159" s="133"/>
      <c r="L159" s="95"/>
      <c r="AM159" s="127"/>
      <c r="BL159" s="127"/>
      <c r="DJ159" s="127"/>
    </row>
    <row r="160" spans="1:114" ht="13.5">
      <c r="A160" s="133" t="str">
        <f>Sheet1!H17&amp;"  Vr = σr2 = (MSr-MSe)/n ＝"</f>
        <v>アンプル間変動  Vr = σr2 = (MSr-MSe)/n ＝</v>
      </c>
      <c r="B160" s="133"/>
      <c r="C160" s="133"/>
      <c r="D160" s="133"/>
      <c r="E160" s="133"/>
      <c r="F160" s="135">
        <f>(D148-D149)/Sheet1!$K$18</f>
        <v>0.031817129629604445</v>
      </c>
      <c r="G160" s="133"/>
      <c r="H160" s="133"/>
      <c r="I160" s="133"/>
      <c r="J160" s="133"/>
      <c r="AM160" s="127"/>
      <c r="BL160" s="127"/>
      <c r="DJ160" s="127"/>
    </row>
    <row r="161" spans="1:114" ht="13.5">
      <c r="A161" s="133" t="str">
        <f>Sheet1!H18&amp;"  Ve = σe2 = MSe ＝"</f>
        <v>測定誤差変動  Ve = σe2 = MSe ＝</v>
      </c>
      <c r="B161" s="133"/>
      <c r="C161" s="133"/>
      <c r="D161" s="133"/>
      <c r="E161" s="133"/>
      <c r="F161" s="135">
        <f>D149</f>
        <v>1.582395833333351</v>
      </c>
      <c r="G161" s="133"/>
      <c r="H161" s="133"/>
      <c r="I161" s="133"/>
      <c r="J161" s="133"/>
      <c r="AM161" s="127"/>
      <c r="BL161" s="127"/>
      <c r="DJ161" s="127"/>
    </row>
    <row r="162" spans="1:114" ht="13.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AM162" s="127"/>
      <c r="BL162" s="127"/>
      <c r="DJ162" s="127"/>
    </row>
    <row r="163" spans="1:114" ht="13.5">
      <c r="A163" s="135" t="str">
        <f>"jcss校正時の値付けの標準不確かさ（ただし、p' = "&amp;Sheet1!$O$15&amp;", q' = "&amp;Sheet1!$O$16&amp;", r' = "&amp;Sheet1!$O$17&amp;", n' = "&amp;Sheet1!$O$18&amp;" とする）"</f>
        <v>jcss校正時の値付けの標準不確かさ（ただし、p' = 1, q' = 1, r' = 1, n' = 3 とする）</v>
      </c>
      <c r="B163" s="135"/>
      <c r="C163" s="135"/>
      <c r="D163" s="135"/>
      <c r="E163" s="135"/>
      <c r="F163" s="135"/>
      <c r="G163" s="133"/>
      <c r="H163" s="133"/>
      <c r="I163" s="135" t="s">
        <v>232</v>
      </c>
      <c r="J163" s="133"/>
      <c r="AM163" s="127"/>
      <c r="BL163" s="127"/>
      <c r="DJ163" s="127"/>
    </row>
    <row r="164" spans="1:114" ht="13.5">
      <c r="A164" s="133" t="str">
        <f>Sheet1!H15&amp;"の標準不確かさ　up = √(σp2/p') ="</f>
        <v>日間変動の標準不確かさ　up = √(σp2/p') =</v>
      </c>
      <c r="B164" s="133"/>
      <c r="C164" s="133"/>
      <c r="D164" s="133"/>
      <c r="E164" s="133"/>
      <c r="F164" s="133">
        <f>SQRT(IF(F158&lt;=0,0,F158)/Sheet1!$O$15)</f>
        <v>0.263314433217645</v>
      </c>
      <c r="G164" s="133"/>
      <c r="H164" s="133"/>
      <c r="I164" s="135">
        <f>F164/Sheet1!$D$15*100</f>
        <v>0.026331443321764503</v>
      </c>
      <c r="J164" s="137" t="s">
        <v>293</v>
      </c>
      <c r="AM164" s="127"/>
      <c r="BL164" s="127"/>
      <c r="DJ164" s="127"/>
    </row>
    <row r="165" spans="1:114" ht="13.5">
      <c r="A165" s="133" t="str">
        <f>Sheet1!H16&amp;"の標準不確かさ　uq = √(σq2/q'p') ="</f>
        <v>調製間変動の標準不確かさ　uq = √(σq2/q'p') =</v>
      </c>
      <c r="B165" s="133"/>
      <c r="C165" s="133"/>
      <c r="D165" s="133"/>
      <c r="E165" s="134"/>
      <c r="F165" s="133">
        <f>SQRT(IF(F159&lt;=0,0,F159)/(Sheet1!$O$16*Sheet1!$O$15))</f>
        <v>0.36618497400246586</v>
      </c>
      <c r="G165" s="133"/>
      <c r="H165" s="133"/>
      <c r="I165" s="135">
        <f>F165/Sheet1!$D$15*100</f>
        <v>0.036618497400246586</v>
      </c>
      <c r="J165" s="137" t="s">
        <v>293</v>
      </c>
      <c r="AM165" s="127"/>
      <c r="BL165" s="127"/>
      <c r="DJ165" s="127"/>
    </row>
    <row r="166" spans="1:114" ht="13.5">
      <c r="A166" s="133" t="str">
        <f>Sheet1!H17&amp;"の標準不確かさ　ur = √(σr2/r'q'p') ="</f>
        <v>アンプル間変動の標準不確かさ　ur = √(σr2/r'q'p') =</v>
      </c>
      <c r="B166" s="133"/>
      <c r="C166" s="133"/>
      <c r="D166" s="133"/>
      <c r="E166" s="133"/>
      <c r="F166" s="133">
        <f>SQRT(IF(F160&lt;=0,0,F160)/(Sheet1!$O$17*Sheet1!$O$16*Sheet1!$O$15))</f>
        <v>0.17837356763154244</v>
      </c>
      <c r="G166" s="133"/>
      <c r="H166" s="133"/>
      <c r="I166" s="135">
        <f>F166/Sheet1!$D$15*100</f>
        <v>0.017837356763154243</v>
      </c>
      <c r="J166" s="137" t="s">
        <v>293</v>
      </c>
      <c r="L166" s="95"/>
      <c r="AM166" s="127"/>
      <c r="BL166" s="127"/>
      <c r="DJ166" s="127"/>
    </row>
    <row r="167" spans="1:114" ht="13.5">
      <c r="A167" s="133" t="str">
        <f>Sheet1!H18&amp;"の標準不確かさ　ue = √(σe2/n'r'q'p') ="</f>
        <v>測定誤差変動の標準不確かさ　ue = √(σe2/n'r'q'p') =</v>
      </c>
      <c r="B167" s="133"/>
      <c r="C167" s="133"/>
      <c r="D167" s="133"/>
      <c r="E167" s="133"/>
      <c r="F167" s="133">
        <f>SQRT(IF(F161&lt;=0,0,F161)/(Sheet1!$O$18*Sheet1!$O$17*Sheet1!$O$16*Sheet1!$O$15))</f>
        <v>0.7262680481597573</v>
      </c>
      <c r="G167" s="133"/>
      <c r="H167" s="133"/>
      <c r="I167" s="135">
        <f>F167/Sheet1!$D$15*100</f>
        <v>0.07262680481597573</v>
      </c>
      <c r="J167" s="137" t="s">
        <v>293</v>
      </c>
      <c r="AM167" s="127"/>
      <c r="BL167" s="127"/>
      <c r="DJ167" s="127"/>
    </row>
    <row r="168" spans="1:114" ht="13.5">
      <c r="A168" s="133"/>
      <c r="B168" s="133"/>
      <c r="C168" s="133"/>
      <c r="D168" s="133"/>
      <c r="E168" s="133"/>
      <c r="F168" s="133"/>
      <c r="G168" s="133"/>
      <c r="H168" s="133"/>
      <c r="I168" s="135"/>
      <c r="J168" s="137"/>
      <c r="AM168" s="127"/>
      <c r="BL168" s="127"/>
      <c r="DJ168" s="127"/>
    </row>
    <row r="169" spans="1:114" ht="13.5">
      <c r="A169" s="236" t="s">
        <v>292</v>
      </c>
      <c r="B169" s="236"/>
      <c r="C169" s="236"/>
      <c r="D169" s="236"/>
      <c r="E169" s="236"/>
      <c r="F169" s="236"/>
      <c r="G169" s="236"/>
      <c r="H169" s="236"/>
      <c r="I169" s="237">
        <f>Sheet1!D16</f>
        <v>0.055</v>
      </c>
      <c r="J169" s="236" t="s">
        <v>293</v>
      </c>
      <c r="AM169" s="127"/>
      <c r="BL169" s="127"/>
      <c r="DJ169" s="127"/>
    </row>
    <row r="170" spans="1:114" ht="13.5">
      <c r="A170" s="236" t="s">
        <v>330</v>
      </c>
      <c r="B170" s="236"/>
      <c r="C170" s="236"/>
      <c r="D170" s="236"/>
      <c r="E170" s="236"/>
      <c r="F170" s="236"/>
      <c r="G170" s="236"/>
      <c r="H170" s="236"/>
      <c r="I170" s="237">
        <f>((Sheet1!D17/1000-0)/SQRT(12))/Sheet1!D15*100</f>
        <v>0.02886751345948129</v>
      </c>
      <c r="J170" s="236" t="s">
        <v>293</v>
      </c>
      <c r="AM170" s="127"/>
      <c r="BL170" s="127"/>
      <c r="DJ170" s="127"/>
    </row>
    <row r="171" spans="1:114" ht="13.5">
      <c r="A171" s="133"/>
      <c r="B171" s="133"/>
      <c r="C171" s="133"/>
      <c r="D171" s="133"/>
      <c r="E171" s="133"/>
      <c r="F171" s="133"/>
      <c r="G171" s="133"/>
      <c r="H171" s="133"/>
      <c r="I171" s="135"/>
      <c r="J171" s="238"/>
      <c r="AM171" s="127"/>
      <c r="BL171" s="127"/>
      <c r="DJ171" s="127"/>
    </row>
    <row r="172" spans="1:114" ht="13.5">
      <c r="A172" s="133" t="s">
        <v>244</v>
      </c>
      <c r="B172" s="133"/>
      <c r="C172" s="133"/>
      <c r="D172" s="133"/>
      <c r="E172" s="133"/>
      <c r="F172" s="133"/>
      <c r="G172" s="133"/>
      <c r="H172" s="133"/>
      <c r="I172" s="135">
        <f>SQRT(I164^2+I165^2+I166^2+I167^2+I169^2+I170^2)</f>
        <v>0.10717003623525737</v>
      </c>
      <c r="J172" s="238" t="s">
        <v>293</v>
      </c>
      <c r="AM172" s="127"/>
      <c r="BL172" s="127"/>
      <c r="DJ172" s="127"/>
    </row>
    <row r="173" spans="1:114" ht="13.5">
      <c r="A173" s="133" t="s">
        <v>245</v>
      </c>
      <c r="B173" s="133"/>
      <c r="C173" s="133"/>
      <c r="D173" s="133"/>
      <c r="E173" s="133"/>
      <c r="F173" s="133"/>
      <c r="G173" s="133"/>
      <c r="H173" s="133"/>
      <c r="I173" s="135">
        <f>ROUNDUP(2*I172,2)</f>
        <v>0.22</v>
      </c>
      <c r="J173" s="238" t="s">
        <v>293</v>
      </c>
      <c r="AM173" s="127"/>
      <c r="BL173" s="127"/>
      <c r="DJ173" s="127"/>
    </row>
    <row r="174" spans="39:114" ht="13.5">
      <c r="AM174" s="127"/>
      <c r="BL174" s="127"/>
      <c r="DJ174" s="127"/>
    </row>
    <row r="175" spans="39:114" ht="14.25" thickBot="1">
      <c r="AM175" s="127"/>
      <c r="BL175" s="127"/>
      <c r="DJ175" s="127"/>
    </row>
    <row r="176" spans="1:114" ht="14.25" thickBot="1">
      <c r="A176" s="210" t="s">
        <v>291</v>
      </c>
      <c r="H176" s="113"/>
      <c r="AM176" s="127"/>
      <c r="BL176" s="127"/>
      <c r="DJ176" s="127"/>
    </row>
    <row r="177" spans="1:114" ht="14.25" thickBot="1">
      <c r="A177" s="211" t="s">
        <v>275</v>
      </c>
      <c r="B177" s="212" t="s">
        <v>276</v>
      </c>
      <c r="C177" s="212"/>
      <c r="D177" s="212"/>
      <c r="E177" s="212"/>
      <c r="F177" s="212"/>
      <c r="G177" s="225"/>
      <c r="H177" s="156"/>
      <c r="AM177" s="127"/>
      <c r="BL177" s="127"/>
      <c r="DJ177" s="127"/>
    </row>
    <row r="178" spans="1:114" ht="14.25" thickBot="1">
      <c r="A178" s="213" t="s">
        <v>277</v>
      </c>
      <c r="B178" s="214" t="s">
        <v>278</v>
      </c>
      <c r="C178" s="215"/>
      <c r="D178" s="214"/>
      <c r="E178" s="214"/>
      <c r="F178" s="214"/>
      <c r="G178" s="226"/>
      <c r="H178" s="156"/>
      <c r="AM178" s="127"/>
      <c r="BL178" s="127"/>
      <c r="DJ178" s="127"/>
    </row>
    <row r="179" spans="1:114" ht="14.25" thickBot="1">
      <c r="A179" s="216" t="s">
        <v>279</v>
      </c>
      <c r="B179" s="218" t="s">
        <v>280</v>
      </c>
      <c r="C179" s="219" t="s">
        <v>281</v>
      </c>
      <c r="D179" s="219" t="s">
        <v>282</v>
      </c>
      <c r="E179" s="219" t="s">
        <v>283</v>
      </c>
      <c r="F179" s="219" t="s">
        <v>284</v>
      </c>
      <c r="G179" s="227" t="s">
        <v>285</v>
      </c>
      <c r="H179" s="156"/>
      <c r="AM179" s="127"/>
      <c r="BL179" s="127"/>
      <c r="DJ179" s="127"/>
    </row>
    <row r="180" spans="1:114" ht="13.5">
      <c r="A180" s="217" t="s">
        <v>286</v>
      </c>
      <c r="B180" s="220">
        <v>6.61499999999068</v>
      </c>
      <c r="C180" s="221">
        <v>1</v>
      </c>
      <c r="D180" s="221">
        <v>6.61499999999068</v>
      </c>
      <c r="E180" s="222">
        <f>D180/D181</f>
        <v>2.012507394571346</v>
      </c>
      <c r="F180" s="222">
        <f>FDIST(E180,C180,C181)</f>
        <v>0.205799853104639</v>
      </c>
      <c r="G180" s="228">
        <f>FINV(0.05,C180,C181)</f>
        <v>5.987374152027769</v>
      </c>
      <c r="H180" s="156"/>
      <c r="AM180" s="127"/>
      <c r="BL180" s="127"/>
      <c r="DJ180" s="127"/>
    </row>
    <row r="181" spans="1:114" ht="13.5">
      <c r="A181" s="217" t="s">
        <v>287</v>
      </c>
      <c r="B181" s="220">
        <v>19.721666666669737</v>
      </c>
      <c r="C181" s="221">
        <v>6</v>
      </c>
      <c r="D181" s="221">
        <v>3.286944444444956</v>
      </c>
      <c r="E181" s="222">
        <f>D181/D182</f>
        <v>1.9590248747981407</v>
      </c>
      <c r="F181" s="222">
        <f>FDIST(E181,C181,C182)</f>
        <v>0.11192028922084746</v>
      </c>
      <c r="G181" s="228">
        <f>FINV(0.05,C181,C182)</f>
        <v>2.5081874355237233</v>
      </c>
      <c r="H181" s="156"/>
      <c r="AM181" s="127"/>
      <c r="BL181" s="127"/>
      <c r="DJ181" s="127"/>
    </row>
    <row r="182" spans="1:114" ht="13.5">
      <c r="A182" s="217" t="s">
        <v>288</v>
      </c>
      <c r="B182" s="220">
        <v>40.26833333334141</v>
      </c>
      <c r="C182" s="221">
        <v>24</v>
      </c>
      <c r="D182" s="221">
        <v>1.6778472222225587</v>
      </c>
      <c r="E182" s="222">
        <f>D182/D183</f>
        <v>1.0603208039850172</v>
      </c>
      <c r="F182" s="222">
        <f>FDIST(E182,C182,C183)</f>
        <v>0.4113089288054007</v>
      </c>
      <c r="G182" s="228">
        <f>FINV(0.05,C182,C183)</f>
        <v>1.688604811533878</v>
      </c>
      <c r="H182" s="156"/>
      <c r="I182" s="113"/>
      <c r="AM182" s="127"/>
      <c r="BL182" s="127"/>
      <c r="DJ182" s="127"/>
    </row>
    <row r="183" spans="1:114" ht="14.25" thickBot="1">
      <c r="A183" s="217" t="s">
        <v>289</v>
      </c>
      <c r="B183" s="223">
        <v>101.27333333333438</v>
      </c>
      <c r="C183" s="224">
        <v>64</v>
      </c>
      <c r="D183" s="224">
        <v>1.5823958333333497</v>
      </c>
      <c r="E183" s="224"/>
      <c r="F183" s="224"/>
      <c r="G183" s="229"/>
      <c r="H183" s="156"/>
      <c r="I183" s="113"/>
      <c r="AM183" s="127"/>
      <c r="BL183" s="127"/>
      <c r="DJ183" s="127"/>
    </row>
    <row r="184" spans="1:114" ht="14.25" thickBot="1">
      <c r="A184" s="216" t="s">
        <v>290</v>
      </c>
      <c r="B184" s="218">
        <v>167.87833333332935</v>
      </c>
      <c r="C184" s="219">
        <v>95</v>
      </c>
      <c r="D184" s="215"/>
      <c r="E184" s="215"/>
      <c r="F184" s="215"/>
      <c r="G184" s="230"/>
      <c r="H184" s="156"/>
      <c r="I184" s="113"/>
      <c r="AM184" s="127"/>
      <c r="BL184" s="127"/>
      <c r="DJ184" s="127"/>
    </row>
    <row r="185" spans="1:114" ht="13.5">
      <c r="A185" s="274"/>
      <c r="B185" s="274"/>
      <c r="C185" s="274"/>
      <c r="D185" s="274"/>
      <c r="E185" s="274"/>
      <c r="F185" s="274"/>
      <c r="G185" s="274"/>
      <c r="H185" s="113"/>
      <c r="I185" s="113"/>
      <c r="AM185" s="127"/>
      <c r="BL185" s="127"/>
      <c r="DJ185" s="127"/>
    </row>
    <row r="186" spans="1:114" ht="14.25" thickBot="1">
      <c r="A186" s="201"/>
      <c r="B186" s="201"/>
      <c r="C186" s="201"/>
      <c r="D186" s="201"/>
      <c r="E186" s="201"/>
      <c r="F186" s="201"/>
      <c r="G186" s="201"/>
      <c r="H186" s="113"/>
      <c r="I186" s="113"/>
      <c r="AM186" s="127"/>
      <c r="BL186" s="127"/>
      <c r="DJ186" s="127"/>
    </row>
    <row r="187" spans="1:114" ht="15" thickBot="1" thickTop="1">
      <c r="A187" s="200" t="s">
        <v>0</v>
      </c>
      <c r="B187" s="200" t="s">
        <v>15</v>
      </c>
      <c r="C187" s="200" t="s">
        <v>16</v>
      </c>
      <c r="D187" s="200" t="s">
        <v>18</v>
      </c>
      <c r="E187" s="200" t="s">
        <v>255</v>
      </c>
      <c r="F187" s="200"/>
      <c r="G187" s="185"/>
      <c r="H187" s="113"/>
      <c r="I187" s="113"/>
      <c r="AM187" s="127"/>
      <c r="BL187" s="127"/>
      <c r="DJ187" s="127"/>
    </row>
    <row r="188" spans="1:127" ht="13.5">
      <c r="A188" s="185" t="s">
        <v>264</v>
      </c>
      <c r="B188" s="185" t="s">
        <v>256</v>
      </c>
      <c r="C188" s="185" t="s">
        <v>257</v>
      </c>
      <c r="D188" s="185" t="s">
        <v>258</v>
      </c>
      <c r="E188" s="185" t="s">
        <v>266</v>
      </c>
      <c r="F188" s="185"/>
      <c r="G188" s="202"/>
      <c r="H188" s="113"/>
      <c r="I188" s="113"/>
      <c r="AZ188" s="127"/>
      <c r="BY188" s="127"/>
      <c r="DW188" s="127"/>
    </row>
    <row r="189" spans="1:127" ht="13.5">
      <c r="A189" s="185" t="s">
        <v>265</v>
      </c>
      <c r="B189" s="185" t="s">
        <v>267</v>
      </c>
      <c r="C189" s="185" t="s">
        <v>269</v>
      </c>
      <c r="D189" s="185" t="s">
        <v>272</v>
      </c>
      <c r="E189" s="185" t="s">
        <v>332</v>
      </c>
      <c r="F189" s="185"/>
      <c r="G189" s="203"/>
      <c r="H189" s="113"/>
      <c r="I189" s="113"/>
      <c r="AZ189" s="127"/>
      <c r="BY189" s="127"/>
      <c r="DW189" s="127"/>
    </row>
    <row r="190" spans="1:127" ht="13.5">
      <c r="A190" s="185" t="s">
        <v>259</v>
      </c>
      <c r="B190" s="185" t="s">
        <v>268</v>
      </c>
      <c r="C190" s="185" t="s">
        <v>270</v>
      </c>
      <c r="D190" s="185" t="s">
        <v>273</v>
      </c>
      <c r="E190" s="185" t="s">
        <v>274</v>
      </c>
      <c r="F190" s="185"/>
      <c r="G190" s="203"/>
      <c r="H190" s="113"/>
      <c r="I190" s="113"/>
      <c r="AZ190" s="127"/>
      <c r="BY190" s="127"/>
      <c r="DW190" s="127"/>
    </row>
    <row r="191" spans="1:127" ht="14.25" thickBot="1">
      <c r="A191" s="200" t="s">
        <v>260</v>
      </c>
      <c r="B191" s="200" t="s">
        <v>261</v>
      </c>
      <c r="C191" s="200" t="s">
        <v>271</v>
      </c>
      <c r="D191" s="200" t="s">
        <v>262</v>
      </c>
      <c r="E191" s="200" t="s">
        <v>263</v>
      </c>
      <c r="F191" s="200"/>
      <c r="G191" s="200"/>
      <c r="H191" s="113"/>
      <c r="I191" s="113"/>
      <c r="AZ191" s="127"/>
      <c r="BY191" s="127"/>
      <c r="DW191" s="127"/>
    </row>
    <row r="192" spans="1:127" ht="13.5">
      <c r="A192" s="108"/>
      <c r="B192" s="108"/>
      <c r="C192" s="108"/>
      <c r="D192" s="108"/>
      <c r="E192" s="108"/>
      <c r="F192" s="108"/>
      <c r="G192" s="108"/>
      <c r="H192" s="108"/>
      <c r="I192" s="113"/>
      <c r="AZ192" s="127"/>
      <c r="BY192" s="127"/>
      <c r="DW192" s="127"/>
    </row>
    <row r="193" spans="9:127" ht="13.5">
      <c r="I193" s="113"/>
      <c r="AZ193" s="127"/>
      <c r="BY193" s="127"/>
      <c r="DW193" s="127"/>
    </row>
    <row r="194" spans="1:127" ht="13.5">
      <c r="A194" s="239" t="s">
        <v>294</v>
      </c>
      <c r="B194" s="239"/>
      <c r="C194" s="239"/>
      <c r="D194" s="239"/>
      <c r="H194" s="108"/>
      <c r="I194" s="113"/>
      <c r="AZ194" s="127"/>
      <c r="BY194" s="127"/>
      <c r="DW194" s="127"/>
    </row>
    <row r="195" spans="1:127" ht="13.5">
      <c r="A195" s="239" t="s">
        <v>295</v>
      </c>
      <c r="B195" s="239"/>
      <c r="C195" s="239"/>
      <c r="D195" s="239">
        <f>B10</f>
        <v>1004.2291666666667</v>
      </c>
      <c r="I195" s="113"/>
      <c r="AZ195" s="127"/>
      <c r="BY195" s="127"/>
      <c r="DW195" s="127"/>
    </row>
    <row r="196" spans="1:127" ht="13.5">
      <c r="A196" s="239" t="s">
        <v>299</v>
      </c>
      <c r="B196" s="239"/>
      <c r="C196" s="239"/>
      <c r="D196" s="239">
        <f>(D146-D147)/(Sheet1!$K$16*Sheet1!$K$17*Sheet1!$K$18)</f>
        <v>0.06933449074072966</v>
      </c>
      <c r="I196" s="113"/>
      <c r="AZ196" s="127"/>
      <c r="BY196" s="127"/>
      <c r="DW196" s="127"/>
    </row>
    <row r="197" spans="1:127" ht="13.5">
      <c r="A197" s="239" t="s">
        <v>300</v>
      </c>
      <c r="B197" s="239"/>
      <c r="C197" s="239"/>
      <c r="D197" s="239">
        <f>(D147-D148)/(Sheet1!$K$17*Sheet1!$K$18)</f>
        <v>0.1340914351851866</v>
      </c>
      <c r="I197" s="113"/>
      <c r="AZ197" s="127"/>
      <c r="BY197" s="127"/>
      <c r="DW197" s="127"/>
    </row>
    <row r="198" spans="1:127" s="131" customFormat="1" ht="13.5">
      <c r="A198" s="239" t="s">
        <v>301</v>
      </c>
      <c r="B198" s="239"/>
      <c r="C198" s="239"/>
      <c r="D198" s="239">
        <f>(D148-D149)/Sheet1!$K$18</f>
        <v>0.031817129629604445</v>
      </c>
      <c r="E198"/>
      <c r="F198"/>
      <c r="G198"/>
      <c r="H198"/>
      <c r="I198" s="108"/>
      <c r="AZ198" s="128"/>
      <c r="BY198" s="128"/>
      <c r="DW198" s="128"/>
    </row>
    <row r="199" spans="1:127" ht="13.5">
      <c r="A199" s="239" t="s">
        <v>296</v>
      </c>
      <c r="B199" s="239"/>
      <c r="C199" s="239"/>
      <c r="D199" s="239">
        <f>D149</f>
        <v>1.582395833333351</v>
      </c>
      <c r="AZ199" s="127"/>
      <c r="BY199" s="127"/>
      <c r="DW199" s="127"/>
    </row>
    <row r="200" spans="9:127" ht="13.5">
      <c r="I200" s="108"/>
      <c r="J200" s="108"/>
      <c r="K200" s="108"/>
      <c r="AZ200" s="127"/>
      <c r="BY200" s="127"/>
      <c r="DW200" s="127"/>
    </row>
    <row r="201" spans="52:127" ht="13.5">
      <c r="AZ201" s="127"/>
      <c r="BY201" s="127"/>
      <c r="DW201" s="127"/>
    </row>
    <row r="202" spans="1:127" ht="13.5">
      <c r="A202" s="108" t="str">
        <f>Sheet1!H15&amp;"の標準不確かさ up = √(σp2/p) ="</f>
        <v>日間変動の標準不確かさ up = √(σp2/p) =</v>
      </c>
      <c r="B202" s="108"/>
      <c r="C202" s="108"/>
      <c r="D202" s="108"/>
      <c r="E202" s="108"/>
      <c r="F202" s="108"/>
      <c r="G202" s="108">
        <f>SQRT(IF(D196&lt;=0,0,D196)/Sheet1!$K$15)</f>
        <v>0.1861914213124891</v>
      </c>
      <c r="H202" s="131"/>
      <c r="AZ202" s="127"/>
      <c r="BY202" s="127"/>
      <c r="DW202" s="127"/>
    </row>
    <row r="203" spans="1:127" ht="13.5">
      <c r="A203" s="108" t="str">
        <f>Sheet1!H16&amp;"の標準不確かさ uq = √(σq2/pq) ="</f>
        <v>調製間変動の標準不確かさ uq = √(σq2/pq) =</v>
      </c>
      <c r="B203" s="108"/>
      <c r="C203" s="108"/>
      <c r="D203" s="108"/>
      <c r="E203" s="108"/>
      <c r="F203" s="108"/>
      <c r="G203" s="108">
        <f>SQRT(IF(D197&lt;=0,0,D197)/(Sheet1!$K$15*Sheet1!$K$16))</f>
        <v>0.1294659391428816</v>
      </c>
      <c r="H203" s="131"/>
      <c r="AZ203" s="127"/>
      <c r="BY203" s="127"/>
      <c r="DW203" s="127"/>
    </row>
    <row r="204" spans="1:127" ht="13.5">
      <c r="A204" s="108" t="str">
        <f>Sheet1!H17&amp;"の標準不確かさ ur = √(σr2/pqr) ="</f>
        <v>アンプル間変動の標準不確かさ ur = √(σr2/pqr) =</v>
      </c>
      <c r="B204" s="108"/>
      <c r="C204" s="108"/>
      <c r="D204" s="108"/>
      <c r="E204" s="108"/>
      <c r="F204" s="108"/>
      <c r="G204" s="108">
        <f>SQRT(IF(D198&lt;=0,0,D198)/(Sheet1!$K$15*Sheet1!$K$16*Sheet1!$K$17))</f>
        <v>0.03153228981417523</v>
      </c>
      <c r="H204" s="131"/>
      <c r="AZ204" s="127"/>
      <c r="BY204" s="127"/>
      <c r="DW204" s="127"/>
    </row>
    <row r="205" spans="1:127" ht="13.5">
      <c r="A205" s="108" t="str">
        <f>Sheet1!H18&amp;"の標準不確かさ ue = √(σe2/pqrn) ="</f>
        <v>測定誤差変動の標準不確かさ ue = √(σe2/pqrn) =</v>
      </c>
      <c r="G205">
        <f>SQRT(IF(D199&lt;=0,0,D199)/(Sheet1!$K$15*Sheet1!$K$16*Sheet1!$K$17*Sheet1!$K$18))</f>
        <v>0.12838726545322063</v>
      </c>
      <c r="H205" s="131"/>
      <c r="AZ205" s="127"/>
      <c r="BY205" s="127"/>
      <c r="DW205" s="127"/>
    </row>
    <row r="206" spans="1:127" ht="13.5">
      <c r="A206" s="108"/>
      <c r="H206" s="131"/>
      <c r="AZ206" s="127"/>
      <c r="BY206" s="127"/>
      <c r="DW206" s="127"/>
    </row>
    <row r="207" spans="1:127" ht="13.5">
      <c r="A207" t="s">
        <v>302</v>
      </c>
      <c r="E207" s="240">
        <f>D146/(Sheet1!$K$15*Sheet1!$K$16*Sheet1!$K$17*Sheet1!$K$18)</f>
        <v>0.06890624999999403</v>
      </c>
      <c r="H207" s="131"/>
      <c r="K207" s="108"/>
      <c r="AZ207" s="127"/>
      <c r="BY207" s="127"/>
      <c r="DW207" s="127"/>
    </row>
    <row r="208" spans="8:127" ht="13.5">
      <c r="H208" s="131"/>
      <c r="I208" s="131"/>
      <c r="J208" s="131"/>
      <c r="K208" s="108"/>
      <c r="AZ208" s="127"/>
      <c r="BY208" s="127"/>
      <c r="DW208" s="127"/>
    </row>
    <row r="209" spans="1:127" ht="13.5">
      <c r="A209" t="str">
        <f>"x_ に基づくμの信頼区間 μ= x_±t1-α/2(p-1)√(MSp/pqrn) = x_±t1-α/2("&amp;Sheet1!$K$15&amp;"-1)√(MSp/("&amp;Sheet1!$K$15&amp;"*"&amp;Sheet1!$K$16&amp;"*"&amp;Sheet1!$K$17&amp;"*"&amp;Sheet1!$K$18&amp;"))"</f>
        <v>x_ に基づくμの信頼区間 μ= x_±t1-α/2(p-1)√(MSp/pqrn) = x_±t1-α/2(2-1)√(MSp/(2*4*4*3))</v>
      </c>
      <c r="H209" s="131"/>
      <c r="I209" s="131"/>
      <c r="J209" s="131"/>
      <c r="K209" s="108"/>
      <c r="AZ209" s="127"/>
      <c r="BY209" s="127"/>
      <c r="DW209" s="127"/>
    </row>
    <row r="210" spans="1:124" ht="13.5">
      <c r="A210" t="str">
        <f>"                                    = x_±t1-α/2("&amp;Sheet1!$K$15-1&amp;")√(MSp/"&amp;Sheet1!$K$15*Sheet1!$K$16*Sheet1!$K$17*Sheet1!$K$18&amp;") = x_±"&amp;FIXED(TINV(0.05,E140),4)&amp;"√(MSp/"&amp;Sheet1!$K$15*Sheet1!$K$16*Sheet1!$K$17*Sheet1!$K$18&amp;") ="</f>
        <v>                                    = x_±t1-α/2(1)√(MSp/96) = x_±12.7062√(MSp/96) =</v>
      </c>
      <c r="H210" s="131"/>
      <c r="I210" s="241">
        <f>D195</f>
        <v>1004.2291666666667</v>
      </c>
      <c r="J210" s="242" t="s">
        <v>297</v>
      </c>
      <c r="K210" s="239">
        <f>TINV(0.05,E140)*SQRT(D146/(Sheet1!$K$15*Sheet1!$K$16*Sheet1!$K$17*Sheet1!$K$18))</f>
        <v>3.3353644539600658</v>
      </c>
      <c r="AW210" s="127"/>
      <c r="BV210" s="127"/>
      <c r="DT210" s="127"/>
    </row>
    <row r="211" spans="1:124" ht="13.5">
      <c r="A211" t="str">
        <f>"x_ の標準不確かさ u = √(MSp/pqrn) = √(MSp/("&amp;Sheet1!$K$15&amp;"*"&amp;Sheet1!$K$16&amp;"*"&amp;Sheet1!$K$17&amp;"*"&amp;Sheet1!$K$18&amp;")) = √(MSp/"&amp;Sheet1!$K$15*Sheet1!$K$16*Sheet1!$K$17*Sheet1!$K$18&amp;") ="</f>
        <v>x_ の標準不確かさ u = √(MSp/pqrn) = √(MSp/(2*4*4*3)) = √(MSp/96) =</v>
      </c>
      <c r="H211" s="131"/>
      <c r="I211" s="241"/>
      <c r="J211" s="241"/>
      <c r="K211" s="239">
        <f>SQRT(D146/(Sheet1!$K$15*Sheet1!$K$16*Sheet1!$K$17*Sheet1!$K$18))</f>
        <v>0.26249999999998863</v>
      </c>
      <c r="AW211" s="127"/>
      <c r="BV211" s="127"/>
      <c r="DT211" s="127"/>
    </row>
    <row r="212" spans="1:124" ht="13.5">
      <c r="A212" t="s">
        <v>298</v>
      </c>
      <c r="H212" s="131"/>
      <c r="I212" s="241"/>
      <c r="J212" s="241"/>
      <c r="K212" s="243">
        <f>ROUNDUP(2*K211,2)</f>
        <v>0.53</v>
      </c>
      <c r="AW212" s="127"/>
      <c r="BV212" s="127"/>
      <c r="DT212" s="127"/>
    </row>
    <row r="213" spans="49:124" ht="13.5">
      <c r="AW213" s="127"/>
      <c r="BV213" s="127"/>
      <c r="DT213" s="127"/>
    </row>
    <row r="214" spans="49:124" ht="13.5">
      <c r="AW214" s="127"/>
      <c r="BV214" s="127"/>
      <c r="DT214" s="127"/>
    </row>
    <row r="215" spans="49:124" ht="13.5">
      <c r="AW215" s="127"/>
      <c r="BV215" s="127"/>
      <c r="DT215" s="127"/>
    </row>
    <row r="216" spans="52:127" ht="13.5">
      <c r="AZ216" s="127"/>
      <c r="BY216" s="127"/>
      <c r="DW216" s="127"/>
    </row>
    <row r="217" spans="52:127" ht="13.5">
      <c r="AZ217" s="127"/>
      <c r="BY217" s="127"/>
      <c r="DW217" s="127"/>
    </row>
    <row r="218" spans="52:127" ht="13.5">
      <c r="AZ218" s="127"/>
      <c r="BY218" s="127"/>
      <c r="DW218" s="127"/>
    </row>
    <row r="219" spans="52:127" ht="13.5">
      <c r="AZ219" s="127"/>
      <c r="BY219" s="127"/>
      <c r="DW219" s="127"/>
    </row>
    <row r="220" spans="52:127" ht="13.5">
      <c r="AZ220" s="127"/>
      <c r="BY220" s="127"/>
      <c r="DW220" s="127"/>
    </row>
    <row r="221" spans="52:127" ht="13.5">
      <c r="AZ221" s="127"/>
      <c r="BY221" s="127"/>
      <c r="DW221" s="127"/>
    </row>
    <row r="222" spans="52:127" ht="13.5">
      <c r="AZ222" s="127"/>
      <c r="BY222" s="127"/>
      <c r="DW222" s="127"/>
    </row>
    <row r="223" spans="52:127" ht="13.5">
      <c r="AZ223" s="127"/>
      <c r="BY223" s="127"/>
      <c r="DW223" s="127"/>
    </row>
    <row r="224" spans="52:127" ht="13.5">
      <c r="AZ224" s="127"/>
      <c r="BY224" s="127"/>
      <c r="DW224" s="127"/>
    </row>
    <row r="225" spans="52:127" ht="13.5">
      <c r="AZ225" s="127"/>
      <c r="BY225" s="127"/>
      <c r="DW225" s="127"/>
    </row>
    <row r="226" spans="52:127" ht="13.5">
      <c r="AZ226" s="127"/>
      <c r="BY226" s="127"/>
      <c r="DW226" s="127"/>
    </row>
    <row r="227" spans="52:127" ht="13.5">
      <c r="AZ227" s="127"/>
      <c r="BY227" s="127"/>
      <c r="DW227" s="127"/>
    </row>
    <row r="228" spans="52:127" ht="13.5">
      <c r="AZ228" s="127"/>
      <c r="BY228" s="127"/>
      <c r="DW228" s="127"/>
    </row>
    <row r="229" spans="52:127" ht="13.5">
      <c r="AZ229" s="127"/>
      <c r="BY229" s="127"/>
      <c r="DW229" s="127"/>
    </row>
    <row r="230" spans="52:127" ht="13.5">
      <c r="AZ230" s="127"/>
      <c r="BY230" s="127"/>
      <c r="DW230" s="127"/>
    </row>
    <row r="231" spans="52:127" ht="13.5">
      <c r="AZ231" s="127"/>
      <c r="BY231" s="127"/>
      <c r="DW231" s="127"/>
    </row>
    <row r="232" spans="52:127" ht="13.5">
      <c r="AZ232" s="127"/>
      <c r="BY232" s="127"/>
      <c r="DW232" s="127"/>
    </row>
    <row r="233" spans="52:127" ht="13.5">
      <c r="AZ233" s="127"/>
      <c r="BY233" s="127"/>
      <c r="DW233" s="127"/>
    </row>
    <row r="234" spans="52:127" ht="13.5">
      <c r="AZ234" s="127"/>
      <c r="BY234" s="127"/>
      <c r="DW234" s="127"/>
    </row>
    <row r="235" spans="52:127" ht="13.5">
      <c r="AZ235" s="127"/>
      <c r="BY235" s="127"/>
      <c r="DW235" s="127"/>
    </row>
    <row r="236" spans="52:127" ht="13.5">
      <c r="AZ236" s="127"/>
      <c r="BY236" s="127"/>
      <c r="DW236" s="127"/>
    </row>
    <row r="237" spans="52:127" ht="13.5">
      <c r="AZ237" s="127"/>
      <c r="BY237" s="127"/>
      <c r="DW237" s="127"/>
    </row>
    <row r="238" spans="52:127" ht="13.5">
      <c r="AZ238" s="127"/>
      <c r="BY238" s="127"/>
      <c r="DW238" s="127"/>
    </row>
    <row r="239" spans="52:127" ht="13.5">
      <c r="AZ239" s="127"/>
      <c r="BY239" s="127"/>
      <c r="DW239" s="127"/>
    </row>
    <row r="240" spans="52:127" ht="13.5">
      <c r="AZ240" s="127"/>
      <c r="BY240" s="127"/>
      <c r="DW240" s="127"/>
    </row>
    <row r="241" spans="52:127" ht="13.5">
      <c r="AZ241" s="127"/>
      <c r="BY241" s="127"/>
      <c r="DW241" s="127"/>
    </row>
    <row r="242" spans="52:127" ht="13.5">
      <c r="AZ242" s="127"/>
      <c r="BY242" s="127"/>
      <c r="DW242" s="127"/>
    </row>
    <row r="243" spans="52:127" ht="13.5">
      <c r="AZ243" s="127"/>
      <c r="BY243" s="127"/>
      <c r="DW243" s="127"/>
    </row>
    <row r="244" spans="52:127" ht="13.5">
      <c r="AZ244" s="127"/>
      <c r="BY244" s="127"/>
      <c r="DW244" s="127"/>
    </row>
    <row r="245" spans="52:127" ht="13.5">
      <c r="AZ245" s="127"/>
      <c r="BY245" s="127"/>
      <c r="DW245" s="127"/>
    </row>
    <row r="246" spans="52:127" ht="13.5">
      <c r="AZ246" s="127"/>
      <c r="BY246" s="127"/>
      <c r="DW246" s="127"/>
    </row>
    <row r="247" spans="52:127" ht="13.5">
      <c r="AZ247" s="127"/>
      <c r="BY247" s="127"/>
      <c r="DW247" s="127"/>
    </row>
    <row r="248" spans="52:127" ht="13.5">
      <c r="AZ248" s="127"/>
      <c r="BY248" s="127"/>
      <c r="DW248" s="127"/>
    </row>
    <row r="249" spans="52:127" ht="13.5">
      <c r="AZ249" s="127"/>
      <c r="BY249" s="127"/>
      <c r="DW249" s="127"/>
    </row>
    <row r="250" spans="52:127" ht="13.5">
      <c r="AZ250" s="127"/>
      <c r="BY250" s="127"/>
      <c r="DW250" s="127"/>
    </row>
    <row r="251" spans="52:127" ht="13.5">
      <c r="AZ251" s="127"/>
      <c r="BY251" s="127"/>
      <c r="DW251" s="127"/>
    </row>
    <row r="252" spans="52:127" ht="13.5">
      <c r="AZ252" s="127"/>
      <c r="BY252" s="127"/>
      <c r="DW252" s="127"/>
    </row>
    <row r="253" spans="52:127" ht="13.5">
      <c r="AZ253" s="127"/>
      <c r="BY253" s="127"/>
      <c r="DW253" s="127"/>
    </row>
    <row r="254" spans="52:127" ht="13.5">
      <c r="AZ254" s="127"/>
      <c r="BY254" s="127"/>
      <c r="DW254" s="127"/>
    </row>
    <row r="255" spans="52:127" ht="13.5">
      <c r="AZ255" s="127"/>
      <c r="BY255" s="127"/>
      <c r="DW255" s="127"/>
    </row>
    <row r="256" spans="52:127" ht="13.5">
      <c r="AZ256" s="127"/>
      <c r="BY256" s="127"/>
      <c r="DW256" s="127"/>
    </row>
    <row r="257" spans="52:127" ht="13.5">
      <c r="AZ257" s="127"/>
      <c r="BY257" s="127"/>
      <c r="DW257" s="127"/>
    </row>
    <row r="258" spans="52:127" ht="13.5">
      <c r="AZ258" s="127"/>
      <c r="BY258" s="127"/>
      <c r="DW258" s="127"/>
    </row>
    <row r="259" spans="52:127" ht="13.5">
      <c r="AZ259" s="127"/>
      <c r="BY259" s="127"/>
      <c r="DW259" s="127"/>
    </row>
    <row r="260" spans="52:127" ht="13.5">
      <c r="AZ260" s="127"/>
      <c r="BY260" s="127"/>
      <c r="DW260" s="127"/>
    </row>
    <row r="261" spans="52:127" ht="13.5">
      <c r="AZ261" s="127"/>
      <c r="BY261" s="127"/>
      <c r="DW261" s="127"/>
    </row>
    <row r="262" spans="52:127" ht="13.5">
      <c r="AZ262" s="127"/>
      <c r="BY262" s="127"/>
      <c r="DW262" s="127"/>
    </row>
    <row r="263" spans="52:127" ht="13.5">
      <c r="AZ263" s="127"/>
      <c r="BY263" s="127"/>
      <c r="DW263" s="127"/>
    </row>
    <row r="264" spans="52:127" ht="13.5">
      <c r="AZ264" s="127"/>
      <c r="BY264" s="127"/>
      <c r="DW264" s="127"/>
    </row>
    <row r="265" spans="52:127" ht="13.5">
      <c r="AZ265" s="127"/>
      <c r="BY265" s="127"/>
      <c r="DW265" s="127"/>
    </row>
    <row r="266" spans="52:127" ht="13.5">
      <c r="AZ266" s="127"/>
      <c r="BY266" s="127"/>
      <c r="DW266" s="127"/>
    </row>
    <row r="267" spans="52:127" ht="13.5">
      <c r="AZ267" s="127"/>
      <c r="BY267" s="127"/>
      <c r="DW267" s="127"/>
    </row>
    <row r="268" spans="52:127" ht="13.5">
      <c r="AZ268" s="127"/>
      <c r="BY268" s="127"/>
      <c r="DW268" s="127"/>
    </row>
    <row r="269" spans="52:127" ht="13.5">
      <c r="AZ269" s="127"/>
      <c r="BY269" s="127"/>
      <c r="DW269" s="127"/>
    </row>
    <row r="270" spans="52:127" ht="13.5">
      <c r="AZ270" s="127"/>
      <c r="BY270" s="127"/>
      <c r="DW270" s="127"/>
    </row>
    <row r="271" spans="52:127" ht="13.5">
      <c r="AZ271" s="127"/>
      <c r="BY271" s="127"/>
      <c r="DW271" s="127"/>
    </row>
    <row r="272" spans="52:127" ht="13.5">
      <c r="AZ272" s="127"/>
      <c r="BY272" s="127"/>
      <c r="DW272" s="127"/>
    </row>
    <row r="273" spans="52:127" ht="13.5">
      <c r="AZ273" s="127"/>
      <c r="BY273" s="127"/>
      <c r="DW273" s="127"/>
    </row>
    <row r="274" spans="52:127" ht="13.5">
      <c r="AZ274" s="127"/>
      <c r="BY274" s="127"/>
      <c r="DW274" s="127"/>
    </row>
    <row r="275" spans="52:127" ht="13.5">
      <c r="AZ275" s="127"/>
      <c r="BY275" s="127"/>
      <c r="DW275" s="127"/>
    </row>
    <row r="276" spans="52:127" ht="13.5">
      <c r="AZ276" s="127"/>
      <c r="BY276" s="127"/>
      <c r="DW276" s="127"/>
    </row>
    <row r="277" spans="52:127" ht="13.5">
      <c r="AZ277" s="127"/>
      <c r="BY277" s="127"/>
      <c r="DW277" s="127"/>
    </row>
    <row r="278" spans="52:127" ht="13.5">
      <c r="AZ278" s="127"/>
      <c r="BY278" s="127"/>
      <c r="DW278" s="127"/>
    </row>
    <row r="279" spans="52:127" ht="13.5">
      <c r="AZ279" s="127"/>
      <c r="BY279" s="127"/>
      <c r="DW279" s="127"/>
    </row>
    <row r="280" spans="52:127" ht="13.5">
      <c r="AZ280" s="127"/>
      <c r="BY280" s="127"/>
      <c r="DW280" s="127"/>
    </row>
    <row r="281" spans="52:127" ht="13.5">
      <c r="AZ281" s="127"/>
      <c r="BY281" s="127"/>
      <c r="DW281" s="127"/>
    </row>
    <row r="282" spans="52:127" ht="13.5">
      <c r="AZ282" s="127"/>
      <c r="BY282" s="127"/>
      <c r="DW282" s="127"/>
    </row>
    <row r="283" spans="52:127" ht="13.5">
      <c r="AZ283" s="127"/>
      <c r="BY283" s="127"/>
      <c r="DW283" s="127"/>
    </row>
    <row r="284" spans="52:127" ht="13.5">
      <c r="AZ284" s="127"/>
      <c r="BY284" s="127"/>
      <c r="DW284" s="127"/>
    </row>
    <row r="285" spans="52:127" ht="13.5">
      <c r="AZ285" s="127"/>
      <c r="BY285" s="127"/>
      <c r="DW285" s="127"/>
    </row>
    <row r="286" spans="52:127" ht="13.5">
      <c r="AZ286" s="127"/>
      <c r="BY286" s="127"/>
      <c r="DW286" s="127"/>
    </row>
    <row r="287" spans="52:127" ht="13.5">
      <c r="AZ287" s="127"/>
      <c r="BY287" s="127"/>
      <c r="DW287" s="127"/>
    </row>
    <row r="288" spans="52:127" ht="13.5">
      <c r="AZ288" s="127"/>
      <c r="BY288" s="127"/>
      <c r="DW288" s="127"/>
    </row>
    <row r="289" spans="52:127" ht="13.5">
      <c r="AZ289" s="127"/>
      <c r="BY289" s="127"/>
      <c r="DW289" s="127"/>
    </row>
    <row r="290" spans="52:127" ht="13.5">
      <c r="AZ290" s="127"/>
      <c r="BY290" s="127"/>
      <c r="DW290" s="127"/>
    </row>
    <row r="291" spans="52:127" ht="13.5">
      <c r="AZ291" s="127"/>
      <c r="BY291" s="127"/>
      <c r="DW291" s="127"/>
    </row>
    <row r="292" spans="52:127" ht="13.5">
      <c r="AZ292" s="127"/>
      <c r="BY292" s="127"/>
      <c r="DW292" s="127"/>
    </row>
    <row r="293" spans="52:127" ht="13.5">
      <c r="AZ293" s="127"/>
      <c r="BY293" s="127"/>
      <c r="DW293" s="127"/>
    </row>
    <row r="294" spans="52:127" ht="13.5">
      <c r="AZ294" s="127"/>
      <c r="BY294" s="127"/>
      <c r="DW294" s="127"/>
    </row>
    <row r="295" spans="52:127" ht="13.5">
      <c r="AZ295" s="127"/>
      <c r="BY295" s="127"/>
      <c r="DW295" s="127"/>
    </row>
    <row r="296" spans="52:127" ht="13.5">
      <c r="AZ296" s="127"/>
      <c r="BY296" s="127"/>
      <c r="DW296" s="127"/>
    </row>
    <row r="297" spans="52:127" ht="13.5">
      <c r="AZ297" s="127"/>
      <c r="BY297" s="127"/>
      <c r="DW297" s="127"/>
    </row>
    <row r="298" spans="52:127" ht="13.5">
      <c r="AZ298" s="127"/>
      <c r="DW298" s="127"/>
    </row>
    <row r="299" spans="52:127" ht="13.5">
      <c r="AZ299" s="127"/>
      <c r="DW299" s="127"/>
    </row>
    <row r="300" spans="52:127" ht="13.5">
      <c r="AZ300" s="127"/>
      <c r="DW300" s="127"/>
    </row>
    <row r="301" spans="52:127" ht="13.5">
      <c r="AZ301" s="127"/>
      <c r="DW301" s="127"/>
    </row>
    <row r="302" spans="52:127" ht="13.5">
      <c r="AZ302" s="127"/>
      <c r="DW302" s="127"/>
    </row>
    <row r="303" spans="52:127" ht="13.5">
      <c r="AZ303" s="127"/>
      <c r="DW303" s="127"/>
    </row>
    <row r="304" spans="52:127" ht="13.5">
      <c r="AZ304" s="127"/>
      <c r="DW304" s="127"/>
    </row>
    <row r="305" spans="52:127" ht="13.5">
      <c r="AZ305" s="127"/>
      <c r="DW305" s="127"/>
    </row>
    <row r="306" spans="52:127" ht="13.5">
      <c r="AZ306" s="127"/>
      <c r="DW306" s="127"/>
    </row>
    <row r="307" spans="52:127" ht="13.5">
      <c r="AZ307" s="127"/>
      <c r="DW307" s="127"/>
    </row>
    <row r="308" spans="52:127" ht="13.5">
      <c r="AZ308" s="127"/>
      <c r="DW308" s="127"/>
    </row>
    <row r="309" spans="52:127" ht="13.5">
      <c r="AZ309" s="127"/>
      <c r="DW309" s="127"/>
    </row>
    <row r="310" spans="52:127" ht="13.5">
      <c r="AZ310" s="127"/>
      <c r="DW310" s="127"/>
    </row>
    <row r="311" spans="52:127" ht="13.5">
      <c r="AZ311" s="127"/>
      <c r="DW311" s="127"/>
    </row>
    <row r="312" spans="52:127" ht="13.5">
      <c r="AZ312" s="127"/>
      <c r="DW312" s="127"/>
    </row>
    <row r="313" spans="52:127" ht="13.5">
      <c r="AZ313" s="127"/>
      <c r="DW313" s="127"/>
    </row>
    <row r="314" spans="52:127" ht="13.5">
      <c r="AZ314" s="127"/>
      <c r="DW314" s="127"/>
    </row>
    <row r="315" spans="52:127" ht="13.5">
      <c r="AZ315" s="127"/>
      <c r="DW315" s="127"/>
    </row>
    <row r="316" spans="52:127" ht="13.5">
      <c r="AZ316" s="127"/>
      <c r="DW316" s="127"/>
    </row>
    <row r="317" spans="52:127" ht="13.5">
      <c r="AZ317" s="127"/>
      <c r="DW317" s="127"/>
    </row>
    <row r="318" spans="52:127" ht="13.5">
      <c r="AZ318" s="127"/>
      <c r="DW318" s="127"/>
    </row>
    <row r="319" spans="52:127" ht="13.5">
      <c r="AZ319" s="127"/>
      <c r="DW319" s="127"/>
    </row>
    <row r="320" spans="52:127" ht="13.5">
      <c r="AZ320" s="127"/>
      <c r="DW320" s="127"/>
    </row>
    <row r="321" spans="52:127" ht="13.5">
      <c r="AZ321" s="127"/>
      <c r="DW321" s="127"/>
    </row>
    <row r="322" spans="52:127" ht="13.5">
      <c r="AZ322" s="127"/>
      <c r="DW322" s="127"/>
    </row>
    <row r="323" spans="52:127" ht="13.5">
      <c r="AZ323" s="127"/>
      <c r="DW323" s="127"/>
    </row>
    <row r="324" spans="52:127" ht="13.5">
      <c r="AZ324" s="127"/>
      <c r="DW324" s="127"/>
    </row>
    <row r="325" spans="52:127" ht="13.5">
      <c r="AZ325" s="127"/>
      <c r="DW325" s="127"/>
    </row>
    <row r="326" spans="52:127" ht="13.5">
      <c r="AZ326" s="127"/>
      <c r="DW326" s="127"/>
    </row>
    <row r="327" spans="52:127" ht="13.5">
      <c r="AZ327" s="127"/>
      <c r="DW327" s="127"/>
    </row>
    <row r="328" spans="52:127" ht="13.5">
      <c r="AZ328" s="127"/>
      <c r="DW328" s="127"/>
    </row>
    <row r="329" spans="52:127" ht="13.5">
      <c r="AZ329" s="127"/>
      <c r="DW329" s="127"/>
    </row>
    <row r="330" spans="52:127" ht="13.5">
      <c r="AZ330" s="127"/>
      <c r="DW330" s="127"/>
    </row>
    <row r="331" spans="52:127" ht="13.5">
      <c r="AZ331" s="127"/>
      <c r="DW331" s="127"/>
    </row>
    <row r="332" spans="52:127" ht="13.5">
      <c r="AZ332" s="127"/>
      <c r="DW332" s="127"/>
    </row>
    <row r="333" spans="52:127" ht="13.5">
      <c r="AZ333" s="127"/>
      <c r="DW333" s="127"/>
    </row>
    <row r="334" spans="52:127" ht="13.5">
      <c r="AZ334" s="127"/>
      <c r="DW334" s="127"/>
    </row>
    <row r="335" spans="52:127" ht="13.5">
      <c r="AZ335" s="127"/>
      <c r="DW335" s="127"/>
    </row>
    <row r="336" spans="52:127" ht="13.5">
      <c r="AZ336" s="127"/>
      <c r="DW336" s="127"/>
    </row>
    <row r="337" spans="52:127" ht="13.5">
      <c r="AZ337" s="127"/>
      <c r="DW337" s="127"/>
    </row>
    <row r="338" spans="52:127" ht="13.5">
      <c r="AZ338" s="127"/>
      <c r="DW338" s="127"/>
    </row>
    <row r="339" spans="52:127" ht="13.5">
      <c r="AZ339" s="127"/>
      <c r="DW339" s="127"/>
    </row>
    <row r="340" spans="52:127" ht="13.5">
      <c r="AZ340" s="127"/>
      <c r="DW340" s="127"/>
    </row>
    <row r="341" spans="52:127" ht="13.5">
      <c r="AZ341" s="127"/>
      <c r="DW341" s="127"/>
    </row>
    <row r="342" spans="52:127" ht="13.5">
      <c r="AZ342" s="127"/>
      <c r="DW342" s="127"/>
    </row>
    <row r="343" spans="52:127" ht="13.5">
      <c r="AZ343" s="127"/>
      <c r="DW343" s="127"/>
    </row>
    <row r="344" spans="52:127" ht="13.5">
      <c r="AZ344" s="127"/>
      <c r="DW344" s="127"/>
    </row>
    <row r="345" spans="52:127" ht="13.5">
      <c r="AZ345" s="127"/>
      <c r="DW345" s="127"/>
    </row>
    <row r="346" ht="13.5">
      <c r="AZ346" s="127"/>
    </row>
    <row r="347" ht="13.5">
      <c r="AZ347" s="127"/>
    </row>
    <row r="348" ht="13.5">
      <c r="AZ348" s="127"/>
    </row>
    <row r="349" ht="13.5">
      <c r="AZ349" s="127"/>
    </row>
    <row r="350" ht="13.5">
      <c r="AZ350" s="127"/>
    </row>
    <row r="351" ht="13.5">
      <c r="AZ351" s="127"/>
    </row>
    <row r="352" ht="13.5">
      <c r="AZ352" s="127"/>
    </row>
    <row r="353" ht="13.5">
      <c r="AZ353" s="127"/>
    </row>
    <row r="354" ht="13.5">
      <c r="AZ354" s="127"/>
    </row>
    <row r="355" ht="13.5">
      <c r="AZ355" s="127"/>
    </row>
    <row r="356" ht="13.5">
      <c r="AZ356" s="127"/>
    </row>
    <row r="357" ht="13.5">
      <c r="AZ357" s="127"/>
    </row>
    <row r="358" ht="13.5">
      <c r="AZ358" s="127"/>
    </row>
    <row r="359" ht="13.5">
      <c r="AZ359" s="127"/>
    </row>
    <row r="360" ht="13.5">
      <c r="AZ360" s="127"/>
    </row>
    <row r="361" ht="13.5">
      <c r="AZ361" s="127"/>
    </row>
    <row r="362" ht="13.5">
      <c r="AZ362" s="127"/>
    </row>
    <row r="363" ht="13.5">
      <c r="AZ363" s="127"/>
    </row>
    <row r="364" ht="13.5">
      <c r="AZ364" s="127"/>
    </row>
    <row r="365" ht="13.5">
      <c r="AZ365" s="127"/>
    </row>
    <row r="366" ht="13.5">
      <c r="AZ366" s="127"/>
    </row>
    <row r="367" ht="13.5">
      <c r="AZ367" s="127"/>
    </row>
    <row r="368" ht="13.5">
      <c r="AZ368" s="127"/>
    </row>
    <row r="369" ht="13.5">
      <c r="AZ369" s="127"/>
    </row>
    <row r="370" ht="13.5">
      <c r="AZ370" s="127"/>
    </row>
    <row r="371" ht="13.5">
      <c r="AZ371" s="127"/>
    </row>
    <row r="372" ht="13.5">
      <c r="AZ372" s="127"/>
    </row>
    <row r="373" ht="13.5">
      <c r="AZ373" s="127"/>
    </row>
    <row r="374" ht="13.5">
      <c r="AZ374" s="127"/>
    </row>
    <row r="375" ht="13.5">
      <c r="AZ375" s="127"/>
    </row>
    <row r="376" ht="13.5">
      <c r="AZ376" s="127"/>
    </row>
    <row r="377" ht="13.5">
      <c r="AZ377" s="127"/>
    </row>
    <row r="378" ht="13.5">
      <c r="AZ378" s="127"/>
    </row>
    <row r="379" ht="13.5">
      <c r="AZ379" s="127"/>
    </row>
    <row r="380" ht="13.5">
      <c r="AZ380" s="127"/>
    </row>
    <row r="381" ht="13.5">
      <c r="AZ381" s="127"/>
    </row>
    <row r="382" ht="13.5">
      <c r="AZ382" s="127"/>
    </row>
    <row r="383" ht="13.5">
      <c r="AZ383" s="127"/>
    </row>
    <row r="384" ht="13.5">
      <c r="AZ384" s="127"/>
    </row>
    <row r="385" ht="13.5">
      <c r="AZ385" s="127"/>
    </row>
    <row r="386" ht="13.5">
      <c r="AZ386" s="127"/>
    </row>
    <row r="387" ht="13.5">
      <c r="AZ387" s="127"/>
    </row>
    <row r="388" ht="13.5">
      <c r="AZ388" s="127"/>
    </row>
    <row r="389" ht="13.5">
      <c r="AZ389" s="127"/>
    </row>
    <row r="390" ht="13.5">
      <c r="AZ390" s="127"/>
    </row>
    <row r="391" ht="13.5">
      <c r="AZ391" s="127"/>
    </row>
    <row r="392" ht="13.5">
      <c r="AZ392" s="127"/>
    </row>
    <row r="393" ht="13.5">
      <c r="AZ393" s="127"/>
    </row>
    <row r="394" ht="13.5">
      <c r="AZ394" s="127"/>
    </row>
    <row r="395" ht="13.5">
      <c r="AZ395" s="127"/>
    </row>
    <row r="396" ht="13.5">
      <c r="AZ396" s="127"/>
    </row>
    <row r="397" ht="13.5">
      <c r="AZ397" s="127"/>
    </row>
    <row r="398" ht="13.5">
      <c r="AZ398" s="127"/>
    </row>
    <row r="399" ht="13.5">
      <c r="AZ399" s="127"/>
    </row>
    <row r="400" ht="13.5">
      <c r="AZ400" s="127"/>
    </row>
    <row r="401" ht="13.5">
      <c r="AZ401" s="127"/>
    </row>
    <row r="402" ht="13.5">
      <c r="AZ402" s="127"/>
    </row>
    <row r="403" ht="13.5">
      <c r="AZ403" s="127"/>
    </row>
    <row r="404" ht="13.5">
      <c r="AZ404" s="127"/>
    </row>
    <row r="405" ht="13.5">
      <c r="AZ405" s="127"/>
    </row>
    <row r="406" ht="13.5">
      <c r="AZ406" s="127"/>
    </row>
    <row r="407" ht="13.5">
      <c r="AZ407" s="127"/>
    </row>
    <row r="408" ht="13.5">
      <c r="AZ408" s="127"/>
    </row>
    <row r="409" ht="13.5">
      <c r="AZ409" s="127"/>
    </row>
    <row r="410" ht="13.5">
      <c r="AZ410" s="127"/>
    </row>
    <row r="411" ht="13.5">
      <c r="AZ411" s="127"/>
    </row>
    <row r="412" ht="13.5">
      <c r="AZ412" s="127"/>
    </row>
    <row r="413" ht="13.5">
      <c r="AZ413" s="127"/>
    </row>
    <row r="414" ht="13.5">
      <c r="AZ414" s="127"/>
    </row>
    <row r="415" ht="13.5">
      <c r="AZ415" s="127"/>
    </row>
    <row r="416" ht="13.5">
      <c r="AZ416" s="127"/>
    </row>
    <row r="417" ht="13.5">
      <c r="AZ417" s="127"/>
    </row>
    <row r="418" ht="13.5">
      <c r="AZ418" s="127"/>
    </row>
    <row r="419" ht="13.5">
      <c r="AZ419" s="127"/>
    </row>
    <row r="420" ht="13.5">
      <c r="AZ420" s="127"/>
    </row>
    <row r="421" ht="13.5">
      <c r="AZ421" s="127"/>
    </row>
    <row r="422" ht="13.5">
      <c r="AZ422" s="127"/>
    </row>
    <row r="423" ht="13.5">
      <c r="AZ423" s="127"/>
    </row>
    <row r="424" ht="13.5">
      <c r="AZ424" s="127"/>
    </row>
    <row r="425" ht="13.5">
      <c r="AZ425" s="127"/>
    </row>
    <row r="426" ht="13.5">
      <c r="AZ426" s="127"/>
    </row>
    <row r="427" ht="13.5">
      <c r="AZ427" s="127"/>
    </row>
    <row r="428" ht="13.5">
      <c r="AZ428" s="127"/>
    </row>
    <row r="429" ht="13.5">
      <c r="AZ429" s="127"/>
    </row>
    <row r="430" ht="13.5">
      <c r="AZ430" s="127"/>
    </row>
    <row r="431" ht="13.5">
      <c r="AZ431" s="127"/>
    </row>
    <row r="432" ht="13.5">
      <c r="AZ432" s="127"/>
    </row>
    <row r="433" ht="13.5">
      <c r="AZ433" s="127"/>
    </row>
    <row r="434" ht="13.5">
      <c r="AZ434" s="127"/>
    </row>
    <row r="435" ht="13.5">
      <c r="AZ435" s="127"/>
    </row>
    <row r="436" ht="13.5">
      <c r="AZ436" s="127"/>
    </row>
    <row r="437" ht="13.5">
      <c r="AZ437" s="127"/>
    </row>
    <row r="438" ht="13.5">
      <c r="AZ438" s="127"/>
    </row>
    <row r="439" ht="13.5">
      <c r="AZ439" s="127"/>
    </row>
    <row r="440" ht="13.5">
      <c r="AZ440" s="127"/>
    </row>
    <row r="441" ht="13.5">
      <c r="AZ441" s="127"/>
    </row>
    <row r="442" ht="13.5">
      <c r="AZ442" s="127"/>
    </row>
    <row r="443" ht="13.5">
      <c r="AZ443" s="127"/>
    </row>
    <row r="444" ht="13.5">
      <c r="AZ444" s="127"/>
    </row>
    <row r="445" ht="13.5">
      <c r="AZ445" s="127"/>
    </row>
    <row r="446" ht="13.5">
      <c r="AZ446" s="127"/>
    </row>
    <row r="447" ht="13.5">
      <c r="AZ447" s="127"/>
    </row>
    <row r="448" ht="13.5">
      <c r="AZ448" s="127"/>
    </row>
    <row r="449" ht="13.5">
      <c r="AZ449" s="127"/>
    </row>
    <row r="450" ht="13.5">
      <c r="AZ450" s="127"/>
    </row>
    <row r="451" ht="13.5">
      <c r="AZ451" s="127"/>
    </row>
    <row r="452" ht="13.5">
      <c r="AZ452" s="127"/>
    </row>
    <row r="453" ht="13.5">
      <c r="AZ453" s="127"/>
    </row>
    <row r="454" ht="13.5">
      <c r="AZ454" s="127"/>
    </row>
    <row r="455" ht="13.5">
      <c r="AZ455" s="127"/>
    </row>
    <row r="456" ht="13.5">
      <c r="AZ456" s="127"/>
    </row>
    <row r="457" ht="13.5">
      <c r="AZ457" s="127"/>
    </row>
    <row r="458" ht="13.5">
      <c r="AZ458" s="127"/>
    </row>
    <row r="459" ht="13.5">
      <c r="AZ459" s="127"/>
    </row>
    <row r="460" ht="13.5">
      <c r="AZ460" s="127"/>
    </row>
    <row r="461" ht="13.5">
      <c r="AZ461" s="127"/>
    </row>
    <row r="462" ht="13.5">
      <c r="AZ462" s="127"/>
    </row>
    <row r="463" ht="13.5">
      <c r="AZ463" s="127"/>
    </row>
    <row r="464" ht="13.5">
      <c r="AZ464" s="127"/>
    </row>
    <row r="465" ht="13.5">
      <c r="AZ465" s="127"/>
    </row>
    <row r="466" ht="13.5">
      <c r="AZ466" s="127"/>
    </row>
    <row r="467" ht="13.5">
      <c r="AZ467" s="127"/>
    </row>
    <row r="468" ht="13.5">
      <c r="AZ468" s="127"/>
    </row>
    <row r="469" ht="13.5">
      <c r="AZ469" s="127"/>
    </row>
    <row r="470" ht="13.5">
      <c r="AZ470" s="127"/>
    </row>
    <row r="471" ht="13.5">
      <c r="AZ471" s="127"/>
    </row>
    <row r="472" ht="13.5">
      <c r="AZ472" s="127"/>
    </row>
    <row r="473" ht="13.5">
      <c r="AZ473" s="127"/>
    </row>
    <row r="474" ht="13.5">
      <c r="AZ474" s="127"/>
    </row>
    <row r="475" ht="13.5">
      <c r="AZ475" s="127"/>
    </row>
    <row r="476" ht="13.5">
      <c r="AZ476" s="127"/>
    </row>
    <row r="477" ht="13.5">
      <c r="AZ477" s="127"/>
    </row>
    <row r="478" ht="13.5">
      <c r="AZ478" s="127"/>
    </row>
    <row r="479" ht="13.5">
      <c r="AZ479" s="127"/>
    </row>
    <row r="480" ht="13.5">
      <c r="AZ480" s="127"/>
    </row>
  </sheetData>
  <sheetProtection password="C7CA" sheet="1" objects="1" scenarios="1"/>
  <mergeCells count="60">
    <mergeCell ref="B3:F3"/>
    <mergeCell ref="G3:K3"/>
    <mergeCell ref="B4:F4"/>
    <mergeCell ref="G4:K4"/>
    <mergeCell ref="Q4:U4"/>
    <mergeCell ref="L3:P3"/>
    <mergeCell ref="Q3:U3"/>
    <mergeCell ref="AF3:AJ3"/>
    <mergeCell ref="V3:Z3"/>
    <mergeCell ref="AA3:AE3"/>
    <mergeCell ref="V4:Z4"/>
    <mergeCell ref="AA4:AE4"/>
    <mergeCell ref="L4:P4"/>
    <mergeCell ref="AF4:AJ4"/>
    <mergeCell ref="AK4:AO4"/>
    <mergeCell ref="AP4:AT4"/>
    <mergeCell ref="AU4:AY4"/>
    <mergeCell ref="BO3:BS3"/>
    <mergeCell ref="AK3:AO3"/>
    <mergeCell ref="AP3:AT3"/>
    <mergeCell ref="AU3:AY3"/>
    <mergeCell ref="BT3:BX3"/>
    <mergeCell ref="AZ4:BD4"/>
    <mergeCell ref="BE4:BI4"/>
    <mergeCell ref="BJ4:BN4"/>
    <mergeCell ref="BO4:BS4"/>
    <mergeCell ref="BT4:BX4"/>
    <mergeCell ref="AZ3:BD3"/>
    <mergeCell ref="BE3:BI3"/>
    <mergeCell ref="BJ3:BN3"/>
    <mergeCell ref="CS3:CW3"/>
    <mergeCell ref="BY4:CC4"/>
    <mergeCell ref="CD4:CH4"/>
    <mergeCell ref="CI4:CM4"/>
    <mergeCell ref="CN4:CR4"/>
    <mergeCell ref="CS4:CW4"/>
    <mergeCell ref="BY3:CC3"/>
    <mergeCell ref="CD3:CH3"/>
    <mergeCell ref="CI3:CM3"/>
    <mergeCell ref="CN3:CR3"/>
    <mergeCell ref="DR3:DV3"/>
    <mergeCell ref="CX4:DB4"/>
    <mergeCell ref="DC4:DG4"/>
    <mergeCell ref="DH4:DL4"/>
    <mergeCell ref="DM4:DQ4"/>
    <mergeCell ref="DR4:DV4"/>
    <mergeCell ref="CX3:DB3"/>
    <mergeCell ref="DC3:DG3"/>
    <mergeCell ref="DH3:DL3"/>
    <mergeCell ref="DM3:DQ3"/>
    <mergeCell ref="EQ3:EU3"/>
    <mergeCell ref="DW4:EA4"/>
    <mergeCell ref="EB4:EF4"/>
    <mergeCell ref="EG4:EK4"/>
    <mergeCell ref="EL4:EP4"/>
    <mergeCell ref="EQ4:EU4"/>
    <mergeCell ref="DW3:EA3"/>
    <mergeCell ref="EB3:EF3"/>
    <mergeCell ref="EG3:EK3"/>
    <mergeCell ref="EL3:EP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D19" sqref="D1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 NAKAGAWA</dc:creator>
  <cp:keywords/>
  <dc:description/>
  <cp:lastModifiedBy>sigemitu</cp:lastModifiedBy>
  <cp:lastPrinted>2002-02-12T04:56:56Z</cp:lastPrinted>
  <dcterms:created xsi:type="dcterms:W3CDTF">2002-02-08T00:12:52Z</dcterms:created>
  <dcterms:modified xsi:type="dcterms:W3CDTF">2003-01-22T10:01:01Z</dcterms:modified>
  <cp:category/>
  <cp:version/>
  <cp:contentType/>
  <cp:contentStatus/>
</cp:coreProperties>
</file>