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" yWindow="0" windowWidth="15480" windowHeight="1164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<sst xmlns="http://schemas.openxmlformats.org/spreadsheetml/2006/main" count="327" uniqueCount="232">
  <si>
    <t>nij</t>
  </si>
  <si>
    <t>ni</t>
  </si>
  <si>
    <t>MSt = SSt/ft</t>
  </si>
  <si>
    <t>平均平方の期待値</t>
  </si>
  <si>
    <t>σe2</t>
  </si>
  <si>
    <t>Ｆ値</t>
  </si>
  <si>
    <t>計算結果（ANOVA）</t>
  </si>
  <si>
    <t>有意確率</t>
  </si>
  <si>
    <t>5%F境界値</t>
  </si>
  <si>
    <t>分散と平均の推定値</t>
  </si>
  <si>
    <t>総平均  x_ = μ^ =</t>
  </si>
  <si>
    <t>相対値（％）</t>
  </si>
  <si>
    <t>%</t>
  </si>
  <si>
    <t>（注４）右の「データ消去」を押すとSheet１の入力データ表および計算途中経過をすべて消すことができます。</t>
  </si>
  <si>
    <t>i</t>
  </si>
  <si>
    <t>j</t>
  </si>
  <si>
    <t>このエクセル表は「二段枝分かれ分析」を行うための入力シートと計算結果シートからなっています。</t>
  </si>
  <si>
    <t>Sheet1では、統計データのタイトル、解析用数値、および測定データの入力を行います。</t>
  </si>
  <si>
    <t>・タイトルや解析用数値は「空色のセル」に入力して下さい。</t>
  </si>
  <si>
    <t>k11</t>
  </si>
  <si>
    <t>k12</t>
  </si>
  <si>
    <t>k22</t>
  </si>
  <si>
    <t>予測値の水準数とは、「解析」によって得られた各変動要因の分散を</t>
  </si>
  <si>
    <t>基にして、対応する変動要因の水準数を変えた場合の予測値がどれ</t>
  </si>
  <si>
    <t>くらいの不確かさをもつかを算出するために、あらかじめ入力しておく</t>
  </si>
  <si>
    <t>値です。</t>
  </si>
  <si>
    <t>予測値の　水準数</t>
  </si>
  <si>
    <t>測定値１個当たりの合成標準不確かさ  uc(x) = √σ2^ =</t>
  </si>
  <si>
    <t>studentのt(φeff,α=0.05) =</t>
  </si>
  <si>
    <t>有効自由度　  φeff for uc(x_) =</t>
  </si>
  <si>
    <t>母平均μの信頼区間　  μ = x_±t(φeff,α=0.05)uc(x_) =</t>
  </si>
  <si>
    <t>有効自由度　  φeff for uc =</t>
  </si>
  <si>
    <t>拡張不確かさ　U = t(φeff,α=0.05)uc =</t>
  </si>
  <si>
    <t>有効自由度　  φeff for uc(x) =</t>
  </si>
  <si>
    <t>測定値の総平均の拡張不確かさ　U(x_) = t(φeff,α=0.05)uc(x_) =</t>
  </si>
  <si>
    <t>・このマクロで処理できる測定データ数は最大5０ｘ5０ｘ5０です。</t>
  </si>
  <si>
    <t>・測定データはマトリックス表（i, j 行 k 列）を作ってその中に入力して下さい。</t>
  </si>
  <si>
    <t>（注２）下の「SPSS」を押すと入力データがSheet3にSPSS統計解析用データシートとして並び替えられます。</t>
  </si>
  <si>
    <t>（注３）下の「データシート」を押すとSheet3のSPSS統計解析用データシートをSheet1のデータシートに変換できます。</t>
  </si>
  <si>
    <t>　</t>
  </si>
  <si>
    <t xml:space="preserve">i : p = </t>
  </si>
  <si>
    <t xml:space="preserve">i : p' = </t>
  </si>
  <si>
    <t>j : ｑ＝</t>
  </si>
  <si>
    <t>j : ｑ'＝</t>
  </si>
  <si>
    <t>k : n＝</t>
  </si>
  <si>
    <t>k : n'＝</t>
  </si>
  <si>
    <t>測定データ（1,1,1）のセル位置</t>
  </si>
  <si>
    <t>ij (1,1) =</t>
  </si>
  <si>
    <t>k (1) =</t>
  </si>
  <si>
    <t>タイトル</t>
  </si>
  <si>
    <t>Sheet2には、最終の計算結果（ANOVA表と不確かさに関する統計量）が出力されます。</t>
  </si>
  <si>
    <t>また、有意確率が0.05以下のセルおよび分散が負のセルの色がレンガ色に変わります。</t>
  </si>
  <si>
    <t>（注１）Sheet1の入力データの周りに計算途中の経過が示されます。次の計算を行う前に消しても構いません。</t>
  </si>
  <si>
    <t>自由度</t>
  </si>
  <si>
    <t>平方和</t>
  </si>
  <si>
    <t>平均平方</t>
  </si>
  <si>
    <t>・最後に、測定データ（1,1,1）のセル位置を行列の数字で入力して、下の「解析」を押して下さい。</t>
  </si>
  <si>
    <t>F値</t>
  </si>
  <si>
    <t>要因</t>
  </si>
  <si>
    <t>総変動</t>
  </si>
  <si>
    <t>SSp</t>
  </si>
  <si>
    <t>SSe</t>
  </si>
  <si>
    <t>SSt</t>
  </si>
  <si>
    <t>fp = p - 1</t>
  </si>
  <si>
    <t>MSp = SSp/fp</t>
  </si>
  <si>
    <t>測定値の総平均の合成標準不確かさ　  uc(x_) = √σ2^(x_) =</t>
  </si>
  <si>
    <t>（参考）以下はJIS Q 0035（ISO GUIDE 35による表現</t>
  </si>
  <si>
    <t>studentのt(p-1,α=0.05) =</t>
  </si>
  <si>
    <t>測定値の総平均の拡張不確かさ　U'(x_) = t(p-1,α=0.05)uc'(x_) =</t>
  </si>
  <si>
    <t>母平均μの信頼区間　  μ = x_±t(p-1,α=0.05)uc'(x_) =</t>
  </si>
  <si>
    <t>～</t>
  </si>
  <si>
    <t>（参考）以下は包含係数をk=2として計算</t>
  </si>
  <si>
    <t>拡張不確かさ　U = k×uc =</t>
  </si>
  <si>
    <t>変動要因　　　　と水準数</t>
  </si>
  <si>
    <t>試料瓶間変動</t>
  </si>
  <si>
    <t>測定誤差変動</t>
  </si>
  <si>
    <t>試料秤量間変動</t>
  </si>
  <si>
    <t>DEPの均質性試験</t>
  </si>
  <si>
    <t>DEPの均質性試験</t>
  </si>
  <si>
    <t>試料瓶間変動の標準不確かさ　up = √(σp2^/p') =</t>
  </si>
  <si>
    <t xml:space="preserve">ubb（相対値）= ubb/x_ = </t>
  </si>
  <si>
    <t>予測値の水準数とは、「解析」によって得られた各変動要因の分散を</t>
  </si>
  <si>
    <t>基にして、対応する変動要因の水準数を変えた場合の予測値がどれ</t>
  </si>
  <si>
    <t>くらいの不確かさをもつかを算出するために、あらかじめ入力しておく</t>
  </si>
  <si>
    <t>値です。</t>
  </si>
  <si>
    <t>一段枝分かれ分析</t>
  </si>
  <si>
    <t>fe = p(n - 1)</t>
  </si>
  <si>
    <t>ft = pn - 1</t>
  </si>
  <si>
    <t>MSe = SSe/fe</t>
  </si>
  <si>
    <t>σe2+nσp2</t>
  </si>
  <si>
    <t>Fp = MSp/MSe</t>
  </si>
  <si>
    <t>試料瓶間変動分散  σp2^ = (MSp-MSe)/n =</t>
  </si>
  <si>
    <t>総分散  σ2^  = σp2^+σe2^ =</t>
  </si>
  <si>
    <t>総平均の分散  σ2^(x_)  = σp2^/p+σe2^/pn =</t>
  </si>
  <si>
    <t>測定値1個当たりの拡張不確かさ　U(x) = t(φeff,α=0.05)uc(x) =</t>
  </si>
  <si>
    <t>測定値の総平均の合成標準不確かさ　  uc'(x_) = √(MSp/pn) =</t>
  </si>
  <si>
    <t>自由度　  φ for uc'(x_) = p-1 =</t>
  </si>
  <si>
    <t>予測値の標準不確かさ（ただし、p' =  1, n' = 1 とする）</t>
  </si>
  <si>
    <t>予測値の合成標準不確かさ　uc = √(up2+ue2) =</t>
  </si>
  <si>
    <t xml:space="preserve">総平均= x_ = μ^ = </t>
  </si>
  <si>
    <t>ubb2^（絶対値）= (MSwithin/n) * √(2/vMSwithin) = (MSe/n) * √(2/vMSe) = (MSe/n) * √(2/fe) =</t>
  </si>
  <si>
    <t xml:space="preserve">sbb2^（絶対値）= (MSamong-MSwithin)/n = σp2^ = (MSp-MSe)/n = </t>
  </si>
  <si>
    <t xml:space="preserve">試料瓶間変動の標準不確かさ（ISO GUID）：ubb（絶対値）= √(ubb2^) = </t>
  </si>
  <si>
    <t xml:space="preserve">試料瓶間変動の標準不確かさ（従来法）：sbb（絶対値）= √(sbb2^) = σp^ = </t>
  </si>
  <si>
    <t>sbb（相対値）= sbb/x_ = σp^/x_ =</t>
  </si>
  <si>
    <t>二段枝分かれ分析</t>
  </si>
  <si>
    <t>k</t>
  </si>
  <si>
    <t>SSq</t>
  </si>
  <si>
    <t>fq = p(q - 1)</t>
  </si>
  <si>
    <t>fe = pq(n - 1)</t>
  </si>
  <si>
    <t>ft = pqn - 1</t>
  </si>
  <si>
    <t>MSq = SSq/fq</t>
  </si>
  <si>
    <t>MSe = SSr/fe</t>
  </si>
  <si>
    <t>σe2+nσq2+nqσp2</t>
  </si>
  <si>
    <t>σe2+nσq2</t>
  </si>
  <si>
    <t>Fp = MSp/MSq</t>
  </si>
  <si>
    <t>Fq = MSq/MSe</t>
  </si>
  <si>
    <t>試料瓶間変動  σp2^ = (MSp-MSq)/nq =</t>
  </si>
  <si>
    <t>試料秤量間変動  σq2^ =(MSq-MSe）/n =</t>
  </si>
  <si>
    <t>測定誤差変動  σe2^ = MSe =</t>
  </si>
  <si>
    <t>総変動  MSt =</t>
  </si>
  <si>
    <t>総分散  σ2^ = σp2^+σq2^+σe2^ =</t>
  </si>
  <si>
    <t>総平均の分散  σ2^(x_)  = σp2^/p+σq2^/pq+σe2^/pqn =</t>
  </si>
  <si>
    <t>測定値１個当たりの拡張不確かさ　U(x) = t(φeff,α=0.05)uc(x) =</t>
  </si>
  <si>
    <t>測定値の総平均の合成標準不確かさ　  uc'(x_) = √(MSp/pqn) =</t>
  </si>
  <si>
    <t xml:space="preserve">自由度　  φ for uc(x_) = p-1 </t>
  </si>
  <si>
    <t xml:space="preserve"> → 0</t>
  </si>
  <si>
    <t>予測値の標準不確かさ（ただし、p' =  1, q' =  1, n' = 1 とする）</t>
  </si>
  <si>
    <t>試料秤量間変動の標準不確かさ　uq = √(σq2^/q'p') =</t>
  </si>
  <si>
    <t>測定誤差変動の標準不確かさ　ue = √(σe2^/n'q'p') =</t>
  </si>
  <si>
    <t>予測値の合成標準不確かさ　uc = √(up2+uq2+ue2) =</t>
  </si>
  <si>
    <t xml:space="preserve">試料秤量間変動分散（MSwithin）= MSq = </t>
  </si>
  <si>
    <t xml:space="preserve">試料秤量間変動の自由度（vMSwithin）= vMSq = fq = p(q-1) = </t>
  </si>
  <si>
    <t>ubb2^（絶対値）= (MSq/(nq)) * √(2/vMSwithin) = (MSq/(nq)) * √(2/vMSq) = (MSq/(nq)) * √(2/fq) =</t>
  </si>
  <si>
    <t xml:space="preserve">sbb2^（絶対値）= (MSamong-MSwithin)/(nq) = σp2^ = (MSp-MSq)/(nq) = </t>
  </si>
  <si>
    <t xml:space="preserve">ubb（絶対値）= √(ubb2^) = </t>
  </si>
  <si>
    <t xml:space="preserve">sbb（絶対値）=）= √(sbb2^) = σp = </t>
  </si>
  <si>
    <t xml:space="preserve">sbb（相対値）=）= sbb/x_ = </t>
  </si>
  <si>
    <t>ΣΣΣxijk</t>
  </si>
  <si>
    <t>測定誤差変動分散  σe2^ = MSe =</t>
  </si>
  <si>
    <t>測定誤差変動の標準不確かさ　ue = √(σe2^/n'p') =</t>
  </si>
  <si>
    <t>ISO GUID 35:2006(E)7.9による評価 （測定回数nが少なく、試料瓶間変動MSpより測定の繰り返し変動MSeが大きい場合にはsbb(=σp)ではなくubbで評価）</t>
  </si>
  <si>
    <t xml:space="preserve">測定回数(n) = </t>
  </si>
  <si>
    <t xml:space="preserve">試料瓶間変動分散（MSamong）= MSp = </t>
  </si>
  <si>
    <t xml:space="preserve">測定変動分散（MSwithin）= MSe = σe2^ = </t>
  </si>
  <si>
    <t xml:space="preserve">測定変動の自由度（vMSwithin）= vMSe = fe = p(n-1) = </t>
  </si>
  <si>
    <t>ISO GUID 35:2006(E)7.9による評価 （秤量測定回数nqが少なく、試料瓶間変動MSpより試料秤量間変動MSqが大きい場合にはsbb(=σp)ではなくubbで評価）</t>
  </si>
  <si>
    <t xml:space="preserve">各瓶の秤量測定回数(nq) = </t>
  </si>
  <si>
    <t>試料瓶間変動</t>
  </si>
  <si>
    <t>測定誤差変動</t>
  </si>
  <si>
    <t>DEPの均質性試験</t>
  </si>
  <si>
    <t>測定データ（1,1）のセル位置</t>
  </si>
  <si>
    <t>・このマクロで処理できる測定データ数は最大１００ｘ１００です。</t>
  </si>
  <si>
    <t>・タイトルや解析用数値は「空色のセル」に入力して下さい。</t>
  </si>
  <si>
    <t>・測定データはマトリックス表（i 行 j 列）を作ってその中に入力して下さい。</t>
  </si>
  <si>
    <t>また、有意確率が0.05以下のセルおよび分散が負のセルの色がレンガ色に変わります。</t>
  </si>
  <si>
    <t>x_</t>
  </si>
  <si>
    <t>= T</t>
  </si>
  <si>
    <t>= T^2</t>
  </si>
  <si>
    <t>ni</t>
  </si>
  <si>
    <t>fp = p-1 =</t>
  </si>
  <si>
    <t>MSp = SSp/fp =</t>
  </si>
  <si>
    <t>このエクセル表は「一段枝分かれ分析」を行うための入力シートと計算結果シートからなっています。</t>
  </si>
  <si>
    <t>Sheet5では、統計データのタイトル、解析用数値、および測定データの入力を行います。</t>
  </si>
  <si>
    <t>・最後に、測定データ（1,1）のセル位置を行列の数字で入力して、ツール→マクロ→マクロで解析を選び実行して下さい。</t>
  </si>
  <si>
    <t>Sheet6には、最終の計算結果（ANOVA表と不確かさに関する統計量）が出力されます。</t>
  </si>
  <si>
    <t>（注１）Sheet5の入力データの周りに計算途中の経過が示されます。次の計算を行う前に消しても構いません。</t>
  </si>
  <si>
    <t>（注２）マクロの「spss2」を実行すると入力データがSheet7にSPSS統計解析用データシートとして並び替えられます。</t>
  </si>
  <si>
    <t>（注３）マクロの「データシート2」を実行するとSheet7のSPSS統計解析用データシートをSheet5のデータシートに変換できます。</t>
  </si>
  <si>
    <t>（注４）マクロの「データ消去2」を実行するとSheet5の入力データ表とSPSS統計解析用データおよび計算途中経過をすべて消すことができます。</t>
  </si>
  <si>
    <t>変動要因 と水準数</t>
  </si>
  <si>
    <t>i : p =</t>
  </si>
  <si>
    <t>j : n =</t>
  </si>
  <si>
    <t>i (1) =</t>
  </si>
  <si>
    <t>j (1) =</t>
  </si>
  <si>
    <t>予測値の水準数</t>
  </si>
  <si>
    <t xml:space="preserve">j : n' = </t>
  </si>
  <si>
    <t>ΣΣxij = T</t>
  </si>
  <si>
    <t>変換xij</t>
  </si>
  <si>
    <t>sumn = Σni =</t>
  </si>
  <si>
    <t>CF = T^2/Σni =</t>
  </si>
  <si>
    <t>xij^2</t>
  </si>
  <si>
    <t>=ΣΣxij^2</t>
  </si>
  <si>
    <t>Ti.</t>
  </si>
  <si>
    <t>fe = p(n-1) =</t>
  </si>
  <si>
    <t>ft = pn-1 =</t>
  </si>
  <si>
    <t>SSp = nΣ(i=1～p)(xi_-x_)^2 =</t>
  </si>
  <si>
    <t>SSe = Σ(i=1～p)Σ(j=1～n)(xij-xi_)^2 =</t>
  </si>
  <si>
    <t>SSt = ΣΣni(xij-x_)^2 =</t>
  </si>
  <si>
    <t>SSt_CF = ΣΣxij^2 - CF =</t>
  </si>
  <si>
    <t>SStotal = SSp + SSe =</t>
  </si>
  <si>
    <t>MSe = SSe/fe =</t>
  </si>
  <si>
    <t>MSt = SSt/ft =</t>
  </si>
  <si>
    <t>Fp = MSp/MSe =</t>
  </si>
  <si>
    <t>ファイル名：二段分岐 v.9.1（二段枝分かれ分析自動計算システム） by Shigemitsu Shin, Yoko Ote and Toshihide Ihara &lt;2008/07/09&gt;</t>
  </si>
  <si>
    <t>ファイル名：二段分岐 v.9.1（二段枝分かれ分析自動計算システム） by Shigemitsu Shin, Yoko Ote and Toshihide Ihara &lt;2008/07/09&gt;</t>
  </si>
  <si>
    <t>x_</t>
  </si>
  <si>
    <t>変換xijk</t>
  </si>
  <si>
    <t>xijk^2</t>
  </si>
  <si>
    <t>ΣΣxij_</t>
  </si>
  <si>
    <t>自由度</t>
  </si>
  <si>
    <t>fq = p(q-1) =</t>
  </si>
  <si>
    <t>ft = pqn-1 =</t>
  </si>
  <si>
    <t>SSp = qnΣ(i=1～p)(xi_-x_)2 =</t>
  </si>
  <si>
    <t>SSe = Σ(i=1～p)Σ(j=1～q)Σ(k=1～n)(xijk-xij_)2 =</t>
  </si>
  <si>
    <t xml:space="preserve">SSt_CF = ΣΣΣxijk^2-CF = </t>
  </si>
  <si>
    <t>MSp = SSp/fp =</t>
  </si>
  <si>
    <t>MSe/fe =</t>
  </si>
  <si>
    <t>F値</t>
  </si>
  <si>
    <t>Fq = MSq/MSe =</t>
  </si>
  <si>
    <t>ファイル名：一段分岐 v9.2（一段枝分かれ分析自動計算システム） by  Shigemitsu Shin &amp; Yoko Ote &amp; Toshihide Ihara &lt;2008/07/09&gt;</t>
  </si>
  <si>
    <t>ファイル名：一段分岐 v9.2（一段枝分かれ分析自動計算システム） by  Shigemitsu Shin &amp; Yoko Ote &amp; Toshihide Ihara &lt;2008/07/09&gt;</t>
  </si>
  <si>
    <t>= T</t>
  </si>
  <si>
    <t>= T^2</t>
  </si>
  <si>
    <t>sumn = ΣΣnij =</t>
  </si>
  <si>
    <t>CF = T^2/ΣΣnij =</t>
  </si>
  <si>
    <t>x_</t>
  </si>
  <si>
    <t>nij</t>
  </si>
  <si>
    <t>=ΣΣΣxijk^2</t>
  </si>
  <si>
    <t>Tij.</t>
  </si>
  <si>
    <t>ni</t>
  </si>
  <si>
    <t>fp = p-1 =</t>
  </si>
  <si>
    <t>fe = pq(n-1) =</t>
  </si>
  <si>
    <t>平方和</t>
  </si>
  <si>
    <t>SSq = nΣ(i=1～p)Σ(j=1～q)(xij_-xi_)2 =</t>
  </si>
  <si>
    <t>SSt = SSp+SSq+SSe = Σ(i=1～p)Σ(j=1～q)Σ(k=1～n)(xijk-x_)2 =</t>
  </si>
  <si>
    <t xml:space="preserve">SStotal = SSp+SSq+SSe = </t>
  </si>
  <si>
    <t>平均平方</t>
  </si>
  <si>
    <t>MSq/fq =</t>
  </si>
  <si>
    <t>MSt/ft =</t>
  </si>
  <si>
    <t>Fp = MSp/MSq =</t>
  </si>
  <si>
    <t>k11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</si>
</sst>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Osaka"/>
      <family val="3"/>
    </font>
    <font>
      <sz val="11"/>
      <color indexed="10"/>
      <name val="Osaka"/>
      <family val="3"/>
    </font>
    <font>
      <sz val="11"/>
      <color indexed="12"/>
      <name val="Osaka"/>
      <family val="3"/>
    </font>
    <font>
      <sz val="11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6" fillId="22" borderId="10" xfId="0" applyFont="1" applyFill="1" applyBorder="1" applyAlignment="1">
      <alignment/>
    </xf>
    <xf numFmtId="0" fontId="6" fillId="22" borderId="11" xfId="0" applyFont="1" applyFill="1" applyBorder="1" applyAlignment="1">
      <alignment/>
    </xf>
    <xf numFmtId="0" fontId="6" fillId="22" borderId="12" xfId="0" applyFont="1" applyFill="1" applyBorder="1" applyAlignment="1">
      <alignment horizontal="left"/>
    </xf>
    <xf numFmtId="0" fontId="6" fillId="22" borderId="12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24" borderId="14" xfId="0" applyFont="1" applyFill="1" applyBorder="1" applyAlignment="1">
      <alignment horizontal="left"/>
    </xf>
    <xf numFmtId="0" fontId="6" fillId="24" borderId="14" xfId="0" applyFont="1" applyFill="1" applyBorder="1" applyAlignment="1">
      <alignment/>
    </xf>
    <xf numFmtId="0" fontId="10" fillId="25" borderId="13" xfId="0" applyFont="1" applyFill="1" applyBorder="1" applyAlignment="1">
      <alignment/>
    </xf>
    <xf numFmtId="0" fontId="10" fillId="25" borderId="14" xfId="0" applyFont="1" applyFill="1" applyBorder="1" applyAlignment="1">
      <alignment/>
    </xf>
    <xf numFmtId="0" fontId="10" fillId="25" borderId="15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22" borderId="16" xfId="0" applyFont="1" applyFill="1" applyBorder="1" applyAlignment="1">
      <alignment/>
    </xf>
    <xf numFmtId="0" fontId="10" fillId="22" borderId="17" xfId="0" applyFont="1" applyFill="1" applyBorder="1" applyAlignment="1">
      <alignment/>
    </xf>
    <xf numFmtId="0" fontId="10" fillId="22" borderId="17" xfId="0" applyFont="1" applyFill="1" applyBorder="1" applyAlignment="1" applyProtection="1">
      <alignment/>
      <protection locked="0"/>
    </xf>
    <xf numFmtId="0" fontId="10" fillId="22" borderId="18" xfId="0" applyFont="1" applyFill="1" applyBorder="1" applyAlignment="1" applyProtection="1">
      <alignment/>
      <protection locked="0"/>
    </xf>
    <xf numFmtId="0" fontId="10" fillId="22" borderId="10" xfId="0" applyFont="1" applyFill="1" applyBorder="1" applyAlignment="1">
      <alignment/>
    </xf>
    <xf numFmtId="0" fontId="10" fillId="22" borderId="0" xfId="0" applyFont="1" applyFill="1" applyBorder="1" applyAlignment="1">
      <alignment/>
    </xf>
    <xf numFmtId="0" fontId="10" fillId="22" borderId="0" xfId="0" applyFont="1" applyFill="1" applyBorder="1" applyAlignment="1" applyProtection="1">
      <alignment/>
      <protection locked="0"/>
    </xf>
    <xf numFmtId="0" fontId="10" fillId="22" borderId="19" xfId="0" applyFont="1" applyFill="1" applyBorder="1" applyAlignment="1" applyProtection="1">
      <alignment/>
      <protection locked="0"/>
    </xf>
    <xf numFmtId="0" fontId="10" fillId="22" borderId="10" xfId="0" applyFont="1" applyFill="1" applyBorder="1" applyAlignment="1" applyProtection="1">
      <alignment/>
      <protection locked="0"/>
    </xf>
    <xf numFmtId="0" fontId="10" fillId="22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26" borderId="21" xfId="0" applyFont="1" applyFill="1" applyBorder="1" applyAlignment="1" applyProtection="1">
      <alignment horizontal="right"/>
      <protection/>
    </xf>
    <xf numFmtId="0" fontId="10" fillId="24" borderId="2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26" borderId="22" xfId="0" applyFont="1" applyFill="1" applyBorder="1" applyAlignment="1" applyProtection="1">
      <alignment horizontal="right"/>
      <protection/>
    </xf>
    <xf numFmtId="0" fontId="10" fillId="24" borderId="23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26" borderId="24" xfId="0" applyFont="1" applyFill="1" applyBorder="1" applyAlignment="1" applyProtection="1">
      <alignment horizontal="right"/>
      <protection/>
    </xf>
    <xf numFmtId="0" fontId="10" fillId="24" borderId="25" xfId="0" applyFont="1" applyFill="1" applyBorder="1" applyAlignment="1" applyProtection="1">
      <alignment horizontal="center" vertical="center"/>
      <protection locked="0"/>
    </xf>
    <xf numFmtId="0" fontId="10" fillId="26" borderId="25" xfId="0" applyFont="1" applyFill="1" applyBorder="1" applyAlignment="1" applyProtection="1">
      <alignment horizontal="right"/>
      <protection/>
    </xf>
    <xf numFmtId="0" fontId="10" fillId="24" borderId="26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26" borderId="27" xfId="0" applyFont="1" applyFill="1" applyBorder="1" applyAlignment="1" applyProtection="1">
      <alignment horizontal="right"/>
      <protection/>
    </xf>
    <xf numFmtId="0" fontId="10" fillId="24" borderId="28" xfId="0" applyFont="1" applyFill="1" applyBorder="1" applyAlignment="1" applyProtection="1">
      <alignment horizontal="center" vertical="center"/>
      <protection locked="0"/>
    </xf>
    <xf numFmtId="0" fontId="10" fillId="26" borderId="28" xfId="0" applyFont="1" applyFill="1" applyBorder="1" applyAlignment="1" applyProtection="1">
      <alignment horizontal="right"/>
      <protection/>
    </xf>
    <xf numFmtId="0" fontId="10" fillId="24" borderId="29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22" borderId="16" xfId="0" applyFont="1" applyFill="1" applyBorder="1" applyAlignment="1">
      <alignment horizontal="left" vertical="center"/>
    </xf>
    <xf numFmtId="0" fontId="10" fillId="22" borderId="17" xfId="0" applyFont="1" applyFill="1" applyBorder="1" applyAlignment="1">
      <alignment vertical="center"/>
    </xf>
    <xf numFmtId="0" fontId="10" fillId="22" borderId="17" xfId="0" applyFont="1" applyFill="1" applyBorder="1" applyAlignment="1" applyProtection="1">
      <alignment horizontal="right"/>
      <protection/>
    </xf>
    <xf numFmtId="0" fontId="10" fillId="22" borderId="17" xfId="0" applyFont="1" applyFill="1" applyBorder="1" applyAlignment="1" applyProtection="1">
      <alignment horizontal="center" vertical="center"/>
      <protection locked="0"/>
    </xf>
    <xf numFmtId="0" fontId="10" fillId="22" borderId="1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 applyProtection="1">
      <alignment horizontal="right"/>
      <protection/>
    </xf>
    <xf numFmtId="0" fontId="10" fillId="2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22" borderId="10" xfId="0" applyFont="1" applyFill="1" applyBorder="1" applyAlignment="1">
      <alignment horizontal="left"/>
    </xf>
    <xf numFmtId="0" fontId="10" fillId="22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22" borderId="11" xfId="0" applyFont="1" applyFill="1" applyBorder="1" applyAlignment="1">
      <alignment horizontal="left" wrapText="1"/>
    </xf>
    <xf numFmtId="0" fontId="10" fillId="22" borderId="12" xfId="0" applyFont="1" applyFill="1" applyBorder="1" applyAlignment="1">
      <alignment/>
    </xf>
    <xf numFmtId="0" fontId="10" fillId="22" borderId="12" xfId="0" applyFont="1" applyFill="1" applyBorder="1" applyAlignment="1" applyProtection="1">
      <alignment horizontal="right"/>
      <protection/>
    </xf>
    <xf numFmtId="0" fontId="10" fillId="22" borderId="12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 vertical="center"/>
    </xf>
    <xf numFmtId="0" fontId="10" fillId="0" borderId="28" xfId="0" applyFont="1" applyFill="1" applyBorder="1" applyAlignment="1" applyProtection="1">
      <alignment horizontal="right"/>
      <protection/>
    </xf>
    <xf numFmtId="0" fontId="10" fillId="21" borderId="30" xfId="0" applyFont="1" applyFill="1" applyBorder="1" applyAlignment="1" applyProtection="1">
      <alignment horizontal="center"/>
      <protection locked="0"/>
    </xf>
    <xf numFmtId="0" fontId="10" fillId="24" borderId="14" xfId="0" applyFont="1" applyFill="1" applyBorder="1" applyAlignment="1">
      <alignment/>
    </xf>
    <xf numFmtId="0" fontId="10" fillId="24" borderId="15" xfId="0" applyFont="1" applyFill="1" applyBorder="1" applyAlignment="1" applyProtection="1">
      <alignment horizontal="center"/>
      <protection locked="0"/>
    </xf>
    <xf numFmtId="0" fontId="10" fillId="2" borderId="31" xfId="0" applyFont="1" applyFill="1" applyBorder="1" applyAlignment="1">
      <alignment/>
    </xf>
    <xf numFmtId="0" fontId="10" fillId="0" borderId="31" xfId="0" applyFont="1" applyBorder="1" applyAlignment="1">
      <alignment/>
    </xf>
    <xf numFmtId="0" fontId="10" fillId="25" borderId="14" xfId="0" applyFont="1" applyFill="1" applyBorder="1" applyAlignment="1" applyProtection="1">
      <alignment/>
      <protection locked="0"/>
    </xf>
    <xf numFmtId="0" fontId="10" fillId="22" borderId="18" xfId="0" applyFont="1" applyFill="1" applyBorder="1" applyAlignment="1" applyProtection="1">
      <alignment horizontal="right"/>
      <protection/>
    </xf>
    <xf numFmtId="0" fontId="10" fillId="22" borderId="19" xfId="0" applyFont="1" applyFill="1" applyBorder="1" applyAlignment="1" applyProtection="1">
      <alignment horizontal="right"/>
      <protection/>
    </xf>
    <xf numFmtId="0" fontId="10" fillId="22" borderId="20" xfId="0" applyFont="1" applyFill="1" applyBorder="1" applyAlignment="1" applyProtection="1">
      <alignment horizontal="right"/>
      <protection/>
    </xf>
    <xf numFmtId="0" fontId="10" fillId="0" borderId="0" xfId="0" applyFont="1" applyAlignment="1" quotePrefix="1">
      <alignment/>
    </xf>
    <xf numFmtId="0" fontId="10" fillId="4" borderId="31" xfId="0" applyFont="1" applyFill="1" applyBorder="1" applyAlignment="1">
      <alignment/>
    </xf>
    <xf numFmtId="0" fontId="10" fillId="21" borderId="31" xfId="0" applyFont="1" applyFill="1" applyBorder="1" applyAlignment="1">
      <alignment/>
    </xf>
    <xf numFmtId="0" fontId="10" fillId="3" borderId="31" xfId="0" applyFont="1" applyFill="1" applyBorder="1" applyAlignment="1">
      <alignment/>
    </xf>
    <xf numFmtId="0" fontId="10" fillId="22" borderId="1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/>
    </xf>
    <xf numFmtId="0" fontId="10" fillId="22" borderId="10" xfId="0" applyFont="1" applyFill="1" applyBorder="1" applyAlignment="1">
      <alignment horizontal="left" vertical="center"/>
    </xf>
    <xf numFmtId="0" fontId="10" fillId="22" borderId="10" xfId="0" applyFont="1" applyFill="1" applyBorder="1" applyAlignment="1" applyProtection="1">
      <alignment horizontal="left"/>
      <protection locked="0"/>
    </xf>
    <xf numFmtId="0" fontId="10" fillId="22" borderId="11" xfId="0" applyFont="1" applyFill="1" applyBorder="1" applyAlignment="1" applyProtection="1">
      <alignment/>
      <protection locked="0"/>
    </xf>
    <xf numFmtId="0" fontId="10" fillId="22" borderId="12" xfId="0" applyFont="1" applyFill="1" applyBorder="1" applyAlignment="1" applyProtection="1">
      <alignment/>
      <protection locked="0"/>
    </xf>
    <xf numFmtId="0" fontId="10" fillId="22" borderId="12" xfId="0" applyFont="1" applyFill="1" applyBorder="1" applyAlignment="1">
      <alignment/>
    </xf>
    <xf numFmtId="0" fontId="10" fillId="22" borderId="12" xfId="0" applyFont="1" applyFill="1" applyBorder="1" applyAlignment="1">
      <alignment horizontal="center"/>
    </xf>
    <xf numFmtId="0" fontId="10" fillId="22" borderId="20" xfId="0" applyFont="1" applyFill="1" applyBorder="1" applyAlignment="1">
      <alignment/>
    </xf>
    <xf numFmtId="0" fontId="10" fillId="4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0" borderId="32" xfId="0" applyFont="1" applyBorder="1" applyAlignment="1">
      <alignment/>
    </xf>
    <xf numFmtId="0" fontId="10" fillId="2" borderId="33" xfId="0" applyFont="1" applyFill="1" applyBorder="1" applyAlignment="1">
      <alignment/>
    </xf>
    <xf numFmtId="0" fontId="10" fillId="2" borderId="34" xfId="0" applyFont="1" applyFill="1" applyBorder="1" applyAlignment="1">
      <alignment/>
    </xf>
    <xf numFmtId="0" fontId="10" fillId="2" borderId="35" xfId="0" applyFont="1" applyFill="1" applyBorder="1" applyAlignment="1">
      <alignment/>
    </xf>
    <xf numFmtId="0" fontId="10" fillId="2" borderId="36" xfId="0" applyFont="1" applyFill="1" applyBorder="1" applyAlignment="1">
      <alignment/>
    </xf>
    <xf numFmtId="0" fontId="10" fillId="2" borderId="37" xfId="0" applyFont="1" applyFill="1" applyBorder="1" applyAlignment="1">
      <alignment/>
    </xf>
    <xf numFmtId="0" fontId="10" fillId="2" borderId="38" xfId="0" applyFont="1" applyFill="1" applyBorder="1" applyAlignment="1">
      <alignment/>
    </xf>
    <xf numFmtId="0" fontId="10" fillId="2" borderId="39" xfId="0" applyFont="1" applyFill="1" applyBorder="1" applyAlignment="1">
      <alignment/>
    </xf>
    <xf numFmtId="0" fontId="10" fillId="25" borderId="0" xfId="0" applyFont="1" applyFill="1" applyAlignment="1">
      <alignment/>
    </xf>
    <xf numFmtId="0" fontId="10" fillId="22" borderId="31" xfId="0" applyFont="1" applyFill="1" applyBorder="1" applyAlignment="1">
      <alignment/>
    </xf>
    <xf numFmtId="0" fontId="10" fillId="7" borderId="31" xfId="0" applyFont="1" applyFill="1" applyBorder="1" applyAlignment="1">
      <alignment/>
    </xf>
    <xf numFmtId="0" fontId="10" fillId="22" borderId="0" xfId="0" applyFont="1" applyFill="1" applyAlignment="1">
      <alignment/>
    </xf>
    <xf numFmtId="0" fontId="10" fillId="7" borderId="0" xfId="0" applyFont="1" applyFill="1" applyAlignment="1">
      <alignment/>
    </xf>
    <xf numFmtId="0" fontId="10" fillId="21" borderId="0" xfId="0" applyFont="1" applyFill="1" applyAlignment="1">
      <alignment/>
    </xf>
    <xf numFmtId="0" fontId="10" fillId="21" borderId="30" xfId="0" applyFont="1" applyFill="1" applyBorder="1" applyAlignment="1">
      <alignment horizontal="center"/>
    </xf>
    <xf numFmtId="0" fontId="10" fillId="22" borderId="18" xfId="0" applyFont="1" applyFill="1" applyBorder="1" applyAlignment="1">
      <alignment/>
    </xf>
    <xf numFmtId="0" fontId="10" fillId="22" borderId="19" xfId="0" applyFont="1" applyFill="1" applyBorder="1" applyAlignment="1">
      <alignment/>
    </xf>
    <xf numFmtId="0" fontId="10" fillId="22" borderId="11" xfId="0" applyFont="1" applyFill="1" applyBorder="1" applyAlignment="1">
      <alignment/>
    </xf>
    <xf numFmtId="0" fontId="10" fillId="0" borderId="40" xfId="0" applyFont="1" applyFill="1" applyBorder="1" applyAlignment="1">
      <alignment horizontal="right" vertical="center"/>
    </xf>
    <xf numFmtId="0" fontId="10" fillId="24" borderId="41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>
      <alignment horizontal="right" vertical="center"/>
    </xf>
    <xf numFmtId="0" fontId="10" fillId="24" borderId="22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horizontal="right" vertical="center"/>
    </xf>
    <xf numFmtId="0" fontId="10" fillId="24" borderId="44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>
      <alignment horizontal="right" vertical="center"/>
    </xf>
    <xf numFmtId="0" fontId="10" fillId="24" borderId="28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28" xfId="0" applyFont="1" applyFill="1" applyBorder="1" applyAlignment="1">
      <alignment horizontal="right"/>
    </xf>
    <xf numFmtId="0" fontId="10" fillId="21" borderId="46" xfId="0" applyFont="1" applyFill="1" applyBorder="1" applyAlignment="1" applyProtection="1">
      <alignment horizontal="center" vertical="center" wrapText="1"/>
      <protection locked="0"/>
    </xf>
    <xf numFmtId="0" fontId="10" fillId="21" borderId="47" xfId="0" applyFont="1" applyFill="1" applyBorder="1" applyAlignment="1">
      <alignment horizontal="center" vertical="center" wrapText="1"/>
    </xf>
    <xf numFmtId="0" fontId="10" fillId="21" borderId="48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21" borderId="46" xfId="0" applyFont="1" applyFill="1" applyBorder="1" applyAlignment="1">
      <alignment horizontal="center" vertical="center" wrapText="1"/>
    </xf>
    <xf numFmtId="0" fontId="10" fillId="21" borderId="47" xfId="0" applyFont="1" applyFill="1" applyBorder="1" applyAlignment="1">
      <alignment horizontal="center" wrapText="1"/>
    </xf>
    <xf numFmtId="0" fontId="10" fillId="21" borderId="48" xfId="0" applyFont="1" applyFill="1" applyBorder="1" applyAlignment="1">
      <alignment horizontal="center" wrapText="1"/>
    </xf>
    <xf numFmtId="0" fontId="10" fillId="24" borderId="49" xfId="0" applyFont="1" applyFill="1" applyBorder="1" applyAlignment="1">
      <alignment/>
    </xf>
    <xf numFmtId="0" fontId="10" fillId="24" borderId="23" xfId="0" applyFont="1" applyFill="1" applyBorder="1" applyAlignment="1">
      <alignment/>
    </xf>
    <xf numFmtId="0" fontId="10" fillId="24" borderId="50" xfId="0" applyFont="1" applyFill="1" applyBorder="1" applyAlignment="1">
      <alignment/>
    </xf>
    <xf numFmtId="0" fontId="10" fillId="24" borderId="26" xfId="0" applyFont="1" applyFill="1" applyBorder="1" applyAlignment="1">
      <alignment/>
    </xf>
    <xf numFmtId="0" fontId="10" fillId="24" borderId="51" xfId="0" applyFont="1" applyFill="1" applyBorder="1" applyAlignment="1">
      <alignment/>
    </xf>
    <xf numFmtId="0" fontId="10" fillId="24" borderId="29" xfId="0" applyFont="1" applyFill="1" applyBorder="1" applyAlignment="1">
      <alignment/>
    </xf>
    <xf numFmtId="0" fontId="10" fillId="21" borderId="13" xfId="0" applyFont="1" applyFill="1" applyBorder="1" applyAlignment="1">
      <alignment/>
    </xf>
    <xf numFmtId="0" fontId="10" fillId="21" borderId="1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21" borderId="46" xfId="0" applyFont="1" applyFill="1" applyBorder="1" applyAlignment="1" applyProtection="1">
      <alignment horizontal="center" wrapText="1"/>
      <protection locked="0"/>
    </xf>
    <xf numFmtId="0" fontId="10" fillId="21" borderId="48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horizontal="center"/>
    </xf>
    <xf numFmtId="0" fontId="10" fillId="24" borderId="13" xfId="0" applyFont="1" applyFill="1" applyBorder="1" applyAlignment="1" applyProtection="1">
      <alignment horizontal="left"/>
      <protection locked="0"/>
    </xf>
    <xf numFmtId="0" fontId="10" fillId="0" borderId="14" xfId="0" applyFont="1" applyBorder="1" applyAlignment="1">
      <alignment horizontal="left"/>
    </xf>
    <xf numFmtId="0" fontId="10" fillId="24" borderId="49" xfId="0" applyFont="1" applyFill="1" applyBorder="1" applyAlignment="1" applyProtection="1">
      <alignment horizontal="left"/>
      <protection/>
    </xf>
    <xf numFmtId="0" fontId="10" fillId="24" borderId="52" xfId="0" applyFont="1" applyFill="1" applyBorder="1" applyAlignment="1">
      <alignment horizontal="left"/>
    </xf>
    <xf numFmtId="0" fontId="10" fillId="24" borderId="51" xfId="0" applyFont="1" applyFill="1" applyBorder="1" applyAlignment="1" applyProtection="1">
      <alignment horizontal="left"/>
      <protection/>
    </xf>
    <xf numFmtId="0" fontId="10" fillId="24" borderId="53" xfId="0" applyFont="1" applyFill="1" applyBorder="1" applyAlignment="1">
      <alignment horizontal="left"/>
    </xf>
    <xf numFmtId="0" fontId="10" fillId="21" borderId="16" xfId="0" applyFont="1" applyFill="1" applyBorder="1" applyAlignment="1">
      <alignment horizontal="left" vertical="center" wrapText="1"/>
    </xf>
    <xf numFmtId="0" fontId="10" fillId="21" borderId="11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35"/>
  <sheetViews>
    <sheetView zoomScalePageLayoutView="0" workbookViewId="0" topLeftCell="A46">
      <selection activeCell="O16" sqref="O16"/>
    </sheetView>
  </sheetViews>
  <sheetFormatPr defaultColWidth="8.796875" defaultRowHeight="15"/>
  <cols>
    <col min="1" max="16384" width="9" style="12" customWidth="1"/>
  </cols>
  <sheetData>
    <row r="1" spans="1:16" ht="15" thickBot="1" thickTop="1">
      <c r="A1" s="8" t="s">
        <v>195</v>
      </c>
      <c r="B1" s="9"/>
      <c r="C1" s="9"/>
      <c r="D1" s="9"/>
      <c r="E1" s="9"/>
      <c r="F1" s="9"/>
      <c r="G1" s="9"/>
      <c r="H1" s="9"/>
      <c r="I1" s="9"/>
      <c r="J1" s="9"/>
      <c r="K1" s="70"/>
      <c r="L1" s="10"/>
      <c r="M1" s="11"/>
      <c r="N1" s="11"/>
      <c r="O1" s="11"/>
      <c r="P1" s="11"/>
    </row>
    <row r="2" spans="1:16" ht="14.25" thickTop="1">
      <c r="A2" s="13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5"/>
      <c r="L2" s="16"/>
      <c r="M2" s="11"/>
      <c r="N2" s="11"/>
      <c r="O2" s="11"/>
      <c r="P2" s="11"/>
    </row>
    <row r="3" spans="1:16" ht="13.5">
      <c r="A3" s="17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9"/>
      <c r="L3" s="20"/>
      <c r="M3" s="11"/>
      <c r="N3" s="11"/>
      <c r="O3" s="11"/>
      <c r="P3" s="11"/>
    </row>
    <row r="4" spans="1:16" ht="13.5">
      <c r="A4" s="17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9"/>
      <c r="L4" s="20"/>
      <c r="M4" s="11"/>
      <c r="N4" s="11"/>
      <c r="O4" s="11"/>
      <c r="P4" s="11"/>
    </row>
    <row r="5" spans="1:16" ht="13.5">
      <c r="A5" s="17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9"/>
      <c r="L5" s="20"/>
      <c r="M5" s="11"/>
      <c r="N5" s="11"/>
      <c r="O5" s="11"/>
      <c r="P5" s="11"/>
    </row>
    <row r="6" spans="1:16" ht="13.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9"/>
      <c r="L6" s="20"/>
      <c r="M6" s="11"/>
      <c r="N6" s="11"/>
      <c r="O6" s="11"/>
      <c r="P6" s="11"/>
    </row>
    <row r="7" spans="1:16" ht="13.5">
      <c r="A7" s="17" t="s">
        <v>56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11"/>
      <c r="N7" s="11"/>
      <c r="O7" s="11"/>
      <c r="P7" s="11"/>
    </row>
    <row r="8" spans="1:16" ht="13.5">
      <c r="A8" s="21" t="s">
        <v>50</v>
      </c>
      <c r="B8" s="18"/>
      <c r="C8" s="18"/>
      <c r="D8" s="18"/>
      <c r="E8" s="18"/>
      <c r="F8" s="18"/>
      <c r="G8" s="18"/>
      <c r="H8" s="18"/>
      <c r="I8" s="18"/>
      <c r="J8" s="18"/>
      <c r="K8" s="19"/>
      <c r="L8" s="20"/>
      <c r="M8" s="11"/>
      <c r="N8" s="11"/>
      <c r="O8" s="11"/>
      <c r="P8" s="11"/>
    </row>
    <row r="9" spans="1:16" ht="13.5">
      <c r="A9" s="21" t="s">
        <v>51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  <c r="M9" s="11"/>
      <c r="N9" s="11"/>
      <c r="O9" s="11"/>
      <c r="P9" s="11"/>
    </row>
    <row r="10" spans="1:16" ht="13.5">
      <c r="A10" s="21" t="s">
        <v>52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/>
      <c r="M10" s="11"/>
      <c r="N10" s="11"/>
      <c r="O10" s="11"/>
      <c r="P10" s="11"/>
    </row>
    <row r="11" spans="1:16" ht="13.5">
      <c r="A11" s="21" t="s">
        <v>37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11"/>
      <c r="N11" s="11"/>
      <c r="O11" s="11"/>
      <c r="P11" s="11"/>
    </row>
    <row r="12" spans="1:16" ht="13.5">
      <c r="A12" s="1" t="s">
        <v>38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11"/>
      <c r="N12" s="11"/>
      <c r="O12" s="11"/>
      <c r="P12" s="11"/>
    </row>
    <row r="13" spans="1:16" ht="14.25" thickBot="1">
      <c r="A13" s="2" t="s">
        <v>13</v>
      </c>
      <c r="B13" s="3"/>
      <c r="C13" s="3"/>
      <c r="D13" s="3"/>
      <c r="E13" s="3"/>
      <c r="F13" s="3"/>
      <c r="G13" s="3"/>
      <c r="H13" s="3"/>
      <c r="I13" s="3"/>
      <c r="J13" s="4"/>
      <c r="K13" s="4"/>
      <c r="L13" s="22"/>
      <c r="M13" s="23"/>
      <c r="N13" s="24"/>
      <c r="O13" s="24"/>
      <c r="P13" s="24"/>
    </row>
    <row r="14" spans="1:16" ht="15" thickBot="1" thickTop="1">
      <c r="A14" s="11" t="s">
        <v>39</v>
      </c>
      <c r="B14" s="11"/>
      <c r="C14" s="11"/>
      <c r="D14" s="25"/>
      <c r="E14" s="11"/>
      <c r="F14" s="11"/>
      <c r="G14" s="26"/>
      <c r="H14" s="26"/>
      <c r="I14" s="26"/>
      <c r="J14" s="11"/>
      <c r="K14" s="11"/>
      <c r="L14" s="11"/>
      <c r="M14" s="11"/>
      <c r="N14" s="24"/>
      <c r="O14" s="24"/>
      <c r="P14" s="24"/>
    </row>
    <row r="15" spans="1:16" ht="14.25" thickTop="1">
      <c r="A15" s="132" t="s">
        <v>73</v>
      </c>
      <c r="B15" s="135" t="s">
        <v>74</v>
      </c>
      <c r="C15" s="136"/>
      <c r="D15" s="27" t="s">
        <v>40</v>
      </c>
      <c r="E15" s="28">
        <v>5</v>
      </c>
      <c r="F15" s="29"/>
      <c r="G15" s="126" t="s">
        <v>26</v>
      </c>
      <c r="H15" s="30" t="s">
        <v>41</v>
      </c>
      <c r="I15" s="31">
        <v>1</v>
      </c>
      <c r="J15" s="32"/>
      <c r="K15" s="33"/>
      <c r="L15" s="32"/>
      <c r="M15" s="33"/>
      <c r="N15" s="32"/>
      <c r="O15" s="34"/>
      <c r="P15" s="11"/>
    </row>
    <row r="16" spans="1:16" ht="13.5">
      <c r="A16" s="133"/>
      <c r="B16" s="137" t="s">
        <v>76</v>
      </c>
      <c r="C16" s="138"/>
      <c r="D16" s="35" t="s">
        <v>42</v>
      </c>
      <c r="E16" s="36">
        <v>2</v>
      </c>
      <c r="F16" s="29"/>
      <c r="G16" s="127"/>
      <c r="H16" s="37" t="s">
        <v>43</v>
      </c>
      <c r="I16" s="38">
        <v>1</v>
      </c>
      <c r="J16" s="32"/>
      <c r="K16" s="33"/>
      <c r="L16" s="32"/>
      <c r="M16" s="39"/>
      <c r="N16" s="32"/>
      <c r="O16" s="34"/>
      <c r="P16" s="11"/>
    </row>
    <row r="17" spans="1:16" ht="14.25" thickBot="1">
      <c r="A17" s="134"/>
      <c r="B17" s="139" t="s">
        <v>75</v>
      </c>
      <c r="C17" s="140"/>
      <c r="D17" s="40" t="s">
        <v>44</v>
      </c>
      <c r="E17" s="41">
        <v>2</v>
      </c>
      <c r="F17" s="29"/>
      <c r="G17" s="128"/>
      <c r="H17" s="42" t="s">
        <v>45</v>
      </c>
      <c r="I17" s="43">
        <v>1</v>
      </c>
      <c r="J17" s="32"/>
      <c r="K17" s="33"/>
      <c r="L17" s="32"/>
      <c r="M17" s="39"/>
      <c r="N17" s="32"/>
      <c r="O17" s="34"/>
      <c r="P17" s="11"/>
    </row>
    <row r="18" spans="1:16" ht="14.25" thickTop="1">
      <c r="A18" s="26"/>
      <c r="B18" s="26"/>
      <c r="C18" s="26"/>
      <c r="D18" s="26"/>
      <c r="E18" s="23"/>
      <c r="F18" s="29"/>
      <c r="G18" s="44"/>
      <c r="H18" s="23"/>
      <c r="I18" s="23"/>
      <c r="J18" s="32"/>
      <c r="K18" s="33"/>
      <c r="L18" s="32"/>
      <c r="M18" s="45"/>
      <c r="N18" s="32"/>
      <c r="O18" s="34"/>
      <c r="P18" s="26"/>
    </row>
    <row r="19" spans="1:16" ht="14.25" thickBot="1">
      <c r="A19" s="26"/>
      <c r="B19" s="26"/>
      <c r="C19" s="26"/>
      <c r="D19" s="26"/>
      <c r="E19" s="23"/>
      <c r="F19" s="29"/>
      <c r="G19" s="44"/>
      <c r="H19" s="23"/>
      <c r="I19" s="23"/>
      <c r="J19" s="32"/>
      <c r="K19" s="33"/>
      <c r="L19" s="32"/>
      <c r="M19" s="45"/>
      <c r="N19" s="32"/>
      <c r="O19" s="34"/>
      <c r="P19" s="26"/>
    </row>
    <row r="20" spans="1:16" ht="14.25" thickTop="1">
      <c r="A20" s="26"/>
      <c r="B20" s="26"/>
      <c r="C20" s="26"/>
      <c r="D20" s="26"/>
      <c r="E20" s="23"/>
      <c r="F20" s="29"/>
      <c r="G20" s="46" t="s">
        <v>22</v>
      </c>
      <c r="H20" s="47"/>
      <c r="I20" s="47"/>
      <c r="J20" s="48"/>
      <c r="K20" s="49"/>
      <c r="L20" s="71"/>
      <c r="M20" s="45"/>
      <c r="N20" s="32"/>
      <c r="O20" s="34"/>
      <c r="P20" s="26"/>
    </row>
    <row r="21" spans="1:16" ht="13.5">
      <c r="A21" s="26"/>
      <c r="B21" s="26"/>
      <c r="C21" s="26"/>
      <c r="D21" s="26"/>
      <c r="E21" s="23"/>
      <c r="F21" s="29"/>
      <c r="G21" s="50" t="s">
        <v>23</v>
      </c>
      <c r="H21" s="51"/>
      <c r="I21" s="51"/>
      <c r="J21" s="52"/>
      <c r="K21" s="53"/>
      <c r="L21" s="72"/>
      <c r="M21" s="45"/>
      <c r="N21" s="32"/>
      <c r="O21" s="34"/>
      <c r="P21" s="26"/>
    </row>
    <row r="22" spans="1:16" s="57" customFormat="1" ht="13.5">
      <c r="A22" s="54"/>
      <c r="B22" s="54"/>
      <c r="C22" s="54"/>
      <c r="D22" s="54"/>
      <c r="E22" s="23"/>
      <c r="F22" s="29"/>
      <c r="G22" s="55" t="s">
        <v>24</v>
      </c>
      <c r="H22" s="56"/>
      <c r="I22" s="56"/>
      <c r="J22" s="52"/>
      <c r="K22" s="53"/>
      <c r="L22" s="72"/>
      <c r="M22" s="39"/>
      <c r="N22" s="32"/>
      <c r="O22" s="34"/>
      <c r="P22" s="54"/>
    </row>
    <row r="23" spans="1:16" ht="14.25" thickBot="1">
      <c r="A23" s="26"/>
      <c r="B23" s="26"/>
      <c r="C23" s="26"/>
      <c r="D23" s="26"/>
      <c r="E23" s="23"/>
      <c r="F23" s="29"/>
      <c r="G23" s="58" t="s">
        <v>25</v>
      </c>
      <c r="H23" s="59"/>
      <c r="I23" s="59"/>
      <c r="J23" s="60"/>
      <c r="K23" s="61"/>
      <c r="L23" s="73"/>
      <c r="M23" s="45"/>
      <c r="N23" s="32"/>
      <c r="O23" s="34"/>
      <c r="P23" s="26"/>
    </row>
    <row r="24" spans="1:16" ht="15" thickBot="1" thickTop="1">
      <c r="A24" s="26"/>
      <c r="B24" s="26"/>
      <c r="C24" s="26"/>
      <c r="D24" s="26"/>
      <c r="E24" s="23"/>
      <c r="F24" s="29"/>
      <c r="G24" s="44"/>
      <c r="H24" s="23"/>
      <c r="I24" s="23"/>
      <c r="J24" s="32"/>
      <c r="K24" s="33"/>
      <c r="L24" s="32"/>
      <c r="M24" s="45"/>
      <c r="N24" s="32"/>
      <c r="O24" s="34"/>
      <c r="P24" s="26"/>
    </row>
    <row r="25" spans="1:16" ht="14.25" thickTop="1">
      <c r="A25" s="129" t="s">
        <v>46</v>
      </c>
      <c r="B25" s="130"/>
      <c r="C25" s="130"/>
      <c r="D25" s="62" t="s">
        <v>47</v>
      </c>
      <c r="E25" s="28">
        <v>32</v>
      </c>
      <c r="F25" s="29"/>
      <c r="G25" s="39"/>
      <c r="H25" s="63"/>
      <c r="I25" s="63"/>
      <c r="J25" s="32"/>
      <c r="K25" s="33"/>
      <c r="L25" s="32"/>
      <c r="M25" s="39"/>
      <c r="N25" s="23"/>
      <c r="O25" s="34"/>
      <c r="P25" s="26"/>
    </row>
    <row r="26" spans="1:16" ht="14.25" thickBot="1">
      <c r="A26" s="131"/>
      <c r="B26" s="131"/>
      <c r="C26" s="131"/>
      <c r="D26" s="64" t="s">
        <v>48</v>
      </c>
      <c r="E26" s="41">
        <v>3</v>
      </c>
      <c r="F26" s="29"/>
      <c r="G26" s="63"/>
      <c r="H26" s="63"/>
      <c r="I26" s="63"/>
      <c r="J26" s="32"/>
      <c r="K26" s="33"/>
      <c r="L26" s="32"/>
      <c r="M26" s="45"/>
      <c r="N26" s="32"/>
      <c r="O26" s="34"/>
      <c r="P26" s="26"/>
    </row>
    <row r="27" spans="1:16" ht="15" thickBot="1" thickTop="1">
      <c r="A27" s="26"/>
      <c r="B27" s="26"/>
      <c r="C27" s="26"/>
      <c r="D27" s="26"/>
      <c r="E27" s="23"/>
      <c r="F27" s="29"/>
      <c r="G27" s="44"/>
      <c r="H27" s="23"/>
      <c r="I27" s="23"/>
      <c r="J27" s="32"/>
      <c r="K27" s="33"/>
      <c r="L27" s="32"/>
      <c r="M27" s="45"/>
      <c r="N27" s="32"/>
      <c r="O27" s="34"/>
      <c r="P27" s="26"/>
    </row>
    <row r="28" spans="1:16" ht="15" thickBot="1" thickTop="1">
      <c r="A28" s="65" t="s">
        <v>49</v>
      </c>
      <c r="B28" s="5" t="s">
        <v>77</v>
      </c>
      <c r="C28" s="6"/>
      <c r="D28" s="6"/>
      <c r="E28" s="6"/>
      <c r="F28" s="6"/>
      <c r="G28" s="6"/>
      <c r="H28" s="6"/>
      <c r="I28" s="6"/>
      <c r="J28" s="6"/>
      <c r="K28" s="7"/>
      <c r="L28" s="7"/>
      <c r="M28" s="66"/>
      <c r="N28" s="66"/>
      <c r="O28" s="67"/>
      <c r="P28" s="26"/>
    </row>
    <row r="29" spans="1:16" ht="14.25" thickTop="1">
      <c r="A29" s="54"/>
      <c r="B29" s="54"/>
      <c r="C29" s="26"/>
      <c r="D29" s="11"/>
      <c r="E29" s="11"/>
      <c r="F29" s="11"/>
      <c r="G29" s="26"/>
      <c r="H29" s="26"/>
      <c r="I29" s="26"/>
      <c r="J29" s="26"/>
      <c r="K29" s="26"/>
      <c r="L29" s="11"/>
      <c r="M29" s="11"/>
      <c r="N29" s="11"/>
      <c r="O29" s="11"/>
      <c r="P29" s="11"/>
    </row>
    <row r="30" spans="1:4" ht="13.5">
      <c r="A30" s="68" t="s">
        <v>105</v>
      </c>
      <c r="B30" s="68"/>
      <c r="C30" s="69" t="s">
        <v>106</v>
      </c>
      <c r="D30" s="69"/>
    </row>
    <row r="31" spans="1:4" ht="13.5">
      <c r="A31" s="69" t="s">
        <v>14</v>
      </c>
      <c r="B31" s="69" t="s">
        <v>15</v>
      </c>
      <c r="C31" s="69">
        <v>1</v>
      </c>
      <c r="D31" s="69">
        <v>2</v>
      </c>
    </row>
    <row r="32" spans="1:4" ht="13.5">
      <c r="A32" s="69">
        <v>1</v>
      </c>
      <c r="B32" s="69">
        <v>1</v>
      </c>
      <c r="C32" s="77">
        <v>99.9782</v>
      </c>
      <c r="D32" s="75">
        <v>99.9731</v>
      </c>
    </row>
    <row r="33" spans="1:4" ht="13.5">
      <c r="A33" s="69">
        <v>1</v>
      </c>
      <c r="B33" s="69">
        <v>2</v>
      </c>
      <c r="C33" s="75">
        <v>99.9733</v>
      </c>
      <c r="D33" s="75">
        <v>99.9788</v>
      </c>
    </row>
    <row r="34" spans="1:4" ht="13.5">
      <c r="A34" s="69">
        <v>2</v>
      </c>
      <c r="B34" s="69">
        <v>1</v>
      </c>
      <c r="C34" s="76">
        <v>99.9371</v>
      </c>
      <c r="D34" s="76">
        <v>99.9417</v>
      </c>
    </row>
    <row r="35" spans="1:4" ht="13.5">
      <c r="A35" s="69">
        <v>2</v>
      </c>
      <c r="B35" s="69">
        <v>2</v>
      </c>
      <c r="C35" s="76">
        <v>99.9405</v>
      </c>
      <c r="D35" s="76">
        <v>99.9516</v>
      </c>
    </row>
    <row r="36" spans="1:4" ht="13.5">
      <c r="A36" s="69">
        <v>3</v>
      </c>
      <c r="B36" s="69">
        <v>1</v>
      </c>
      <c r="C36" s="75">
        <v>99.9578</v>
      </c>
      <c r="D36" s="75">
        <v>99.9593</v>
      </c>
    </row>
    <row r="37" spans="1:4" ht="13.5">
      <c r="A37" s="69">
        <v>3</v>
      </c>
      <c r="B37" s="69">
        <v>2</v>
      </c>
      <c r="C37" s="75">
        <v>99.9683</v>
      </c>
      <c r="D37" s="75">
        <v>99.9573</v>
      </c>
    </row>
    <row r="38" spans="1:4" ht="13.5">
      <c r="A38" s="69">
        <v>4</v>
      </c>
      <c r="B38" s="69">
        <v>1</v>
      </c>
      <c r="C38" s="76">
        <v>99.9579</v>
      </c>
      <c r="D38" s="76">
        <v>99.9699</v>
      </c>
    </row>
    <row r="39" spans="1:4" ht="13.5">
      <c r="A39" s="69">
        <v>4</v>
      </c>
      <c r="B39" s="69">
        <v>2</v>
      </c>
      <c r="C39" s="76">
        <v>99.9687</v>
      </c>
      <c r="D39" s="76">
        <v>99.9742</v>
      </c>
    </row>
    <row r="40" spans="1:4" ht="13.5">
      <c r="A40" s="69">
        <v>5</v>
      </c>
      <c r="B40" s="69">
        <v>1</v>
      </c>
      <c r="C40" s="75">
        <v>99.977</v>
      </c>
      <c r="D40" s="75">
        <v>99.9674</v>
      </c>
    </row>
    <row r="41" spans="1:4" ht="13.5">
      <c r="A41" s="69">
        <v>5</v>
      </c>
      <c r="B41" s="69">
        <v>2</v>
      </c>
      <c r="C41" s="75">
        <v>99.9764</v>
      </c>
      <c r="D41" s="75">
        <v>99.9756</v>
      </c>
    </row>
    <row r="43" spans="2:3" ht="13.5">
      <c r="B43" s="12" t="s">
        <v>138</v>
      </c>
      <c r="C43" s="12">
        <v>1999.2841000000003</v>
      </c>
    </row>
    <row r="44" spans="2:3" ht="13.5">
      <c r="B44" s="12" t="s">
        <v>196</v>
      </c>
      <c r="C44" s="12">
        <v>99.96420500000002</v>
      </c>
    </row>
    <row r="45" spans="5:10" ht="13.5">
      <c r="E45" s="12" t="s">
        <v>217</v>
      </c>
      <c r="F45" s="12" t="s">
        <v>219</v>
      </c>
      <c r="H45" s="12" t="s">
        <v>199</v>
      </c>
      <c r="J45" s="12" t="s">
        <v>216</v>
      </c>
    </row>
    <row r="46" spans="2:10" ht="13.5">
      <c r="B46" s="12" t="s">
        <v>197</v>
      </c>
      <c r="C46" s="12">
        <v>0.013994999999979996</v>
      </c>
      <c r="D46" s="12">
        <v>0.008894999999981223</v>
      </c>
      <c r="E46" s="12">
        <v>2</v>
      </c>
      <c r="F46" s="12">
        <v>0.02288999999996122</v>
      </c>
      <c r="H46" s="12">
        <v>0.0465799999999205</v>
      </c>
      <c r="J46" s="12">
        <v>0</v>
      </c>
    </row>
    <row r="47" spans="3:6" ht="13.5">
      <c r="C47" s="12">
        <v>0.009094999999973652</v>
      </c>
      <c r="D47" s="12">
        <v>0.014594999999985703</v>
      </c>
      <c r="E47" s="12">
        <v>2</v>
      </c>
      <c r="F47" s="12">
        <v>0.023689999999959348</v>
      </c>
    </row>
    <row r="48" spans="3:8" ht="13.5">
      <c r="C48" s="12">
        <v>-0.02710500000002014</v>
      </c>
      <c r="D48" s="12">
        <v>-0.022505000000023756</v>
      </c>
      <c r="E48" s="12">
        <v>2</v>
      </c>
      <c r="F48" s="12">
        <v>-0.0496100000000439</v>
      </c>
      <c r="H48" s="12">
        <v>-0.0859200000000869</v>
      </c>
    </row>
    <row r="49" spans="3:6" ht="13.5">
      <c r="C49" s="12">
        <v>-0.02370500000002096</v>
      </c>
      <c r="D49" s="12">
        <v>-0.01260500000002196</v>
      </c>
      <c r="E49" s="12">
        <v>2</v>
      </c>
      <c r="F49" s="12">
        <v>-0.036310000000043</v>
      </c>
    </row>
    <row r="50" spans="3:8" ht="13.5">
      <c r="C50" s="12">
        <v>-0.006405000000015093</v>
      </c>
      <c r="D50" s="12">
        <v>-0.004905000000022142</v>
      </c>
      <c r="E50" s="12">
        <v>2</v>
      </c>
      <c r="F50" s="12">
        <v>-0.01131000000003723</v>
      </c>
      <c r="H50" s="12">
        <v>-0.014120000000076481</v>
      </c>
    </row>
    <row r="51" spans="3:6" ht="13.5">
      <c r="C51" s="12">
        <v>0.004094999999978199</v>
      </c>
      <c r="D51" s="12">
        <v>-0.0069050000000174805</v>
      </c>
      <c r="E51" s="12">
        <v>2</v>
      </c>
      <c r="F51" s="12">
        <v>-0.0028100000000392793</v>
      </c>
    </row>
    <row r="52" spans="3:8" ht="13.5">
      <c r="C52" s="12">
        <v>-0.006305000000025984</v>
      </c>
      <c r="D52" s="12">
        <v>0.0056949999999744705</v>
      </c>
      <c r="E52" s="12">
        <v>2</v>
      </c>
      <c r="F52" s="12">
        <v>-0.0006100000000515103</v>
      </c>
      <c r="H52" s="12">
        <v>0.01387999999990089</v>
      </c>
    </row>
    <row r="53" spans="3:6" ht="13.5">
      <c r="C53" s="12">
        <v>0.004494999999977267</v>
      </c>
      <c r="D53" s="12">
        <v>0.009994999999975107</v>
      </c>
      <c r="E53" s="12">
        <v>2</v>
      </c>
      <c r="F53" s="12">
        <v>0.014489999999952381</v>
      </c>
    </row>
    <row r="54" spans="3:8" ht="13.5">
      <c r="C54" s="12">
        <v>0.012794999999982792</v>
      </c>
      <c r="D54" s="12">
        <v>0.0031949999999767442</v>
      </c>
      <c r="E54" s="12">
        <v>2</v>
      </c>
      <c r="F54" s="12">
        <v>0.01598999999995954</v>
      </c>
      <c r="H54" s="12">
        <v>0.0395799999999155</v>
      </c>
    </row>
    <row r="55" spans="3:6" ht="13.5">
      <c r="C55" s="12">
        <v>0.012194999999977085</v>
      </c>
      <c r="D55" s="12">
        <v>0.01139499999997895</v>
      </c>
      <c r="E55" s="12">
        <v>2</v>
      </c>
      <c r="F55" s="12">
        <v>0.023589999999956</v>
      </c>
    </row>
    <row r="56" spans="6:7" ht="13.5">
      <c r="F56" s="12">
        <v>-4.263256414560601E-13</v>
      </c>
      <c r="G56" s="74" t="s">
        <v>212</v>
      </c>
    </row>
    <row r="57" spans="2:7" ht="13.5">
      <c r="B57" s="12" t="s">
        <v>214</v>
      </c>
      <c r="E57" s="12">
        <v>20</v>
      </c>
      <c r="F57" s="12">
        <v>1.8175355256292112E-25</v>
      </c>
      <c r="G57" s="74" t="s">
        <v>213</v>
      </c>
    </row>
    <row r="58" spans="2:5" ht="13.5">
      <c r="B58" s="12" t="s">
        <v>215</v>
      </c>
      <c r="E58" s="12">
        <v>9.087677628146056E-27</v>
      </c>
    </row>
    <row r="60" spans="2:4" ht="13.5">
      <c r="B60" s="12" t="s">
        <v>198</v>
      </c>
      <c r="C60" s="12">
        <v>0.00019586002499944017</v>
      </c>
      <c r="D60" s="12">
        <v>7.91210249996659E-05</v>
      </c>
    </row>
    <row r="61" spans="3:4" ht="13.5">
      <c r="C61" s="12">
        <v>8.27190249995207E-05</v>
      </c>
      <c r="D61" s="12">
        <v>0.00021301402499958257</v>
      </c>
    </row>
    <row r="62" spans="3:4" ht="13.5">
      <c r="C62" s="12">
        <v>0.0007346810250010896</v>
      </c>
      <c r="D62" s="12">
        <v>0.0005064750250010712</v>
      </c>
    </row>
    <row r="63" spans="3:4" ht="13.5">
      <c r="C63" s="12">
        <v>0.0005619270250009957</v>
      </c>
      <c r="D63" s="12">
        <v>0.00015888602500055461</v>
      </c>
    </row>
    <row r="64" spans="3:4" ht="13.5">
      <c r="C64" s="12">
        <v>4.10240250001933E-05</v>
      </c>
      <c r="D64" s="12">
        <v>2.4059025000217192E-05</v>
      </c>
    </row>
    <row r="65" spans="3:4" ht="13.5">
      <c r="C65" s="12">
        <v>1.676902499982146E-05</v>
      </c>
      <c r="D65" s="12">
        <v>4.7679025000241395E-05</v>
      </c>
    </row>
    <row r="66" spans="3:4" ht="13.5">
      <c r="C66" s="12">
        <v>3.9753025000327604E-05</v>
      </c>
      <c r="D66" s="12">
        <v>3.243302499970921E-05</v>
      </c>
    </row>
    <row r="67" spans="3:4" ht="13.5">
      <c r="C67" s="12">
        <v>2.0205024999795654E-05</v>
      </c>
      <c r="D67" s="12">
        <v>9.990002499950246E-05</v>
      </c>
    </row>
    <row r="68" spans="3:4" ht="13.5">
      <c r="C68" s="12">
        <v>0.00016371202499955984</v>
      </c>
      <c r="D68" s="12">
        <v>1.0208024999851367E-05</v>
      </c>
    </row>
    <row r="69" spans="3:4" ht="13.5">
      <c r="C69" s="12">
        <v>0.00014871802499944145</v>
      </c>
      <c r="D69" s="12">
        <v>0.00012984602499951911</v>
      </c>
    </row>
    <row r="70" spans="5:6" ht="13.5">
      <c r="E70" s="12">
        <v>0.003306989500000101</v>
      </c>
      <c r="F70" s="74" t="s">
        <v>218</v>
      </c>
    </row>
    <row r="117" spans="2:8" ht="13.5">
      <c r="B117" s="12" t="s">
        <v>223</v>
      </c>
      <c r="C117" s="12" t="s">
        <v>203</v>
      </c>
      <c r="F117" s="12">
        <v>0.0028776370000000617</v>
      </c>
      <c r="H117" s="12">
        <v>0.0033069895000000992</v>
      </c>
    </row>
    <row r="118" spans="3:8" ht="13.5">
      <c r="C118" s="12" t="s">
        <v>224</v>
      </c>
      <c r="F118" s="12">
        <v>0.00013388750000001455</v>
      </c>
      <c r="H118" s="12">
        <v>0.0030115245000000763</v>
      </c>
    </row>
    <row r="119" spans="3:8" ht="13.5">
      <c r="C119" s="12" t="s">
        <v>204</v>
      </c>
      <c r="F119" s="12">
        <v>0.00029546500000002295</v>
      </c>
      <c r="H119" s="12">
        <v>0.0028776370000000617</v>
      </c>
    </row>
    <row r="120" spans="3:6" ht="13.5">
      <c r="C120" s="12" t="s">
        <v>225</v>
      </c>
      <c r="F120" s="12">
        <v>0.0033069895000000992</v>
      </c>
    </row>
    <row r="121" spans="3:6" ht="13.5">
      <c r="C121" s="12" t="s">
        <v>205</v>
      </c>
      <c r="F121" s="12">
        <v>0.003306989500000101</v>
      </c>
    </row>
    <row r="122" spans="3:6" ht="13.5">
      <c r="C122" s="12" t="s">
        <v>226</v>
      </c>
      <c r="F122" s="12">
        <v>0.0033069895000000992</v>
      </c>
    </row>
    <row r="124" spans="2:6" ht="13.5">
      <c r="B124" s="12" t="s">
        <v>200</v>
      </c>
      <c r="C124" s="12" t="s">
        <v>221</v>
      </c>
      <c r="F124" s="12">
        <v>4</v>
      </c>
    </row>
    <row r="125" spans="3:6" ht="13.5">
      <c r="C125" s="12" t="s">
        <v>201</v>
      </c>
      <c r="F125" s="12">
        <v>5</v>
      </c>
    </row>
    <row r="126" spans="3:6" ht="13.5">
      <c r="C126" s="12" t="s">
        <v>222</v>
      </c>
      <c r="F126" s="12">
        <v>10</v>
      </c>
    </row>
    <row r="127" spans="3:6" ht="13.5">
      <c r="C127" s="12" t="s">
        <v>202</v>
      </c>
      <c r="F127" s="12">
        <v>19</v>
      </c>
    </row>
    <row r="129" spans="2:6" ht="13.5">
      <c r="B129" s="12" t="s">
        <v>227</v>
      </c>
      <c r="C129" s="12" t="s">
        <v>206</v>
      </c>
      <c r="F129" s="12">
        <v>0.0007194092500000154</v>
      </c>
    </row>
    <row r="130" spans="3:6" ht="13.5">
      <c r="C130" s="12" t="s">
        <v>228</v>
      </c>
      <c r="F130" s="12">
        <v>2.677750000000291E-05</v>
      </c>
    </row>
    <row r="131" spans="3:6" ht="13.5">
      <c r="C131" s="12" t="s">
        <v>207</v>
      </c>
      <c r="F131" s="12">
        <v>2.9546500000002296E-05</v>
      </c>
    </row>
    <row r="132" spans="3:6" ht="13.5">
      <c r="C132" s="12" t="s">
        <v>229</v>
      </c>
      <c r="F132" s="12">
        <v>0.00017405207894737366</v>
      </c>
    </row>
    <row r="134" spans="2:6" ht="13.5">
      <c r="B134" s="12" t="s">
        <v>208</v>
      </c>
      <c r="C134" s="12" t="s">
        <v>230</v>
      </c>
      <c r="F134" s="12">
        <v>26.866184296515257</v>
      </c>
    </row>
    <row r="135" spans="3:6" ht="13.5">
      <c r="C135" s="12" t="s">
        <v>209</v>
      </c>
      <c r="F135" s="12">
        <v>0.9062833161288419</v>
      </c>
    </row>
  </sheetData>
  <sheetProtection/>
  <mergeCells count="6">
    <mergeCell ref="G15:G17"/>
    <mergeCell ref="A25:C26"/>
    <mergeCell ref="A15:A17"/>
    <mergeCell ref="B15:C15"/>
    <mergeCell ref="B16:C16"/>
    <mergeCell ref="B17:C17"/>
  </mergeCells>
  <printOptions/>
  <pageMargins left="0.75" right="0.75" top="1" bottom="1" header="0.512" footer="0.51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79"/>
  <sheetViews>
    <sheetView tabSelected="1" zoomScalePageLayoutView="0" workbookViewId="0" topLeftCell="A36">
      <selection activeCell="J76" sqref="J76:L79"/>
    </sheetView>
  </sheetViews>
  <sheetFormatPr defaultColWidth="11" defaultRowHeight="15"/>
  <cols>
    <col min="1" max="1" width="14.59765625" style="12" customWidth="1"/>
    <col min="2" max="6" width="11.09765625" style="12" bestFit="1" customWidth="1"/>
    <col min="7" max="7" width="12.69921875" style="12" bestFit="1" customWidth="1"/>
    <col min="8" max="8" width="11" style="12" customWidth="1"/>
    <col min="9" max="10" width="11.09765625" style="12" bestFit="1" customWidth="1"/>
    <col min="11" max="16384" width="11" style="12" customWidth="1"/>
  </cols>
  <sheetData>
    <row r="1" spans="1:12" ht="13.5">
      <c r="A1" s="87" t="s">
        <v>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3" spans="1:12" ht="13.5">
      <c r="A3" s="88" t="s">
        <v>194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5" spans="1:12" ht="14.25" thickBo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5" thickBot="1" thickTop="1">
      <c r="A6" s="90" t="s">
        <v>58</v>
      </c>
      <c r="B6" s="91" t="s">
        <v>54</v>
      </c>
      <c r="C6" s="91" t="s">
        <v>53</v>
      </c>
      <c r="D6" s="90"/>
      <c r="E6" s="91" t="s">
        <v>55</v>
      </c>
      <c r="F6" s="90"/>
      <c r="G6" s="91" t="s">
        <v>3</v>
      </c>
      <c r="H6" s="90"/>
      <c r="I6" s="90"/>
      <c r="J6" s="90"/>
      <c r="K6" s="91" t="s">
        <v>5</v>
      </c>
      <c r="L6" s="90"/>
    </row>
    <row r="7" spans="1:12" ht="13.5">
      <c r="A7" s="88" t="s">
        <v>14</v>
      </c>
      <c r="B7" s="92" t="s">
        <v>60</v>
      </c>
      <c r="C7" s="92" t="s">
        <v>63</v>
      </c>
      <c r="D7" s="88"/>
      <c r="E7" s="92" t="s">
        <v>64</v>
      </c>
      <c r="F7" s="88"/>
      <c r="G7" s="92" t="s">
        <v>113</v>
      </c>
      <c r="H7" s="88"/>
      <c r="I7" s="88"/>
      <c r="J7" s="88"/>
      <c r="K7" s="92" t="s">
        <v>115</v>
      </c>
      <c r="L7" s="88"/>
    </row>
    <row r="8" spans="1:12" ht="13.5">
      <c r="A8" s="88" t="s">
        <v>15</v>
      </c>
      <c r="B8" s="92" t="s">
        <v>107</v>
      </c>
      <c r="C8" s="92" t="s">
        <v>108</v>
      </c>
      <c r="D8" s="88"/>
      <c r="E8" s="92" t="s">
        <v>111</v>
      </c>
      <c r="F8" s="88"/>
      <c r="G8" s="92" t="s">
        <v>114</v>
      </c>
      <c r="H8" s="88"/>
      <c r="I8" s="88"/>
      <c r="J8" s="88"/>
      <c r="K8" s="92" t="s">
        <v>116</v>
      </c>
      <c r="L8" s="88"/>
    </row>
    <row r="9" spans="1:12" ht="13.5">
      <c r="A9" s="88" t="s">
        <v>106</v>
      </c>
      <c r="B9" s="92" t="s">
        <v>61</v>
      </c>
      <c r="C9" s="92" t="s">
        <v>109</v>
      </c>
      <c r="D9" s="88"/>
      <c r="E9" s="92" t="s">
        <v>112</v>
      </c>
      <c r="F9" s="88"/>
      <c r="G9" s="92" t="s">
        <v>4</v>
      </c>
      <c r="H9" s="88"/>
      <c r="I9" s="88"/>
      <c r="J9" s="88"/>
      <c r="K9" s="92"/>
      <c r="L9" s="88"/>
    </row>
    <row r="10" spans="1:12" ht="13.5">
      <c r="A10" s="88"/>
      <c r="B10" s="92"/>
      <c r="C10" s="92"/>
      <c r="D10" s="88"/>
      <c r="E10" s="92"/>
      <c r="F10" s="88"/>
      <c r="G10" s="92"/>
      <c r="H10" s="88"/>
      <c r="I10" s="88"/>
      <c r="J10" s="88"/>
      <c r="K10" s="92"/>
      <c r="L10" s="88"/>
    </row>
    <row r="11" spans="1:12" ht="14.25" thickBot="1">
      <c r="A11" s="93"/>
      <c r="B11" s="94"/>
      <c r="C11" s="94"/>
      <c r="D11" s="93"/>
      <c r="E11" s="94"/>
      <c r="F11" s="93"/>
      <c r="G11" s="94"/>
      <c r="H11" s="93"/>
      <c r="I11" s="93"/>
      <c r="J11" s="93"/>
      <c r="K11" s="94"/>
      <c r="L11" s="93"/>
    </row>
    <row r="12" spans="1:12" ht="14.25" thickBot="1">
      <c r="A12" s="95" t="s">
        <v>59</v>
      </c>
      <c r="B12" s="96" t="s">
        <v>62</v>
      </c>
      <c r="C12" s="96" t="s">
        <v>110</v>
      </c>
      <c r="D12" s="95"/>
      <c r="E12" s="96" t="s">
        <v>2</v>
      </c>
      <c r="F12" s="95"/>
      <c r="G12" s="96"/>
      <c r="H12" s="95"/>
      <c r="I12" s="95"/>
      <c r="J12" s="95"/>
      <c r="K12" s="96"/>
      <c r="L12" s="95"/>
    </row>
    <row r="15" spans="1:2" ht="13.5">
      <c r="A15" s="97" t="s">
        <v>6</v>
      </c>
      <c r="B15" s="97"/>
    </row>
    <row r="16" spans="1:7" ht="13.5">
      <c r="A16" s="98" t="s">
        <v>58</v>
      </c>
      <c r="B16" s="98" t="s">
        <v>54</v>
      </c>
      <c r="C16" s="98" t="s">
        <v>53</v>
      </c>
      <c r="D16" s="98" t="s">
        <v>55</v>
      </c>
      <c r="E16" s="98" t="s">
        <v>57</v>
      </c>
      <c r="F16" s="98" t="s">
        <v>7</v>
      </c>
      <c r="G16" s="98" t="s">
        <v>8</v>
      </c>
    </row>
    <row r="17" spans="1:7" ht="13.5">
      <c r="A17" s="98" t="str">
        <f>Sheet1!B15</f>
        <v>試料瓶間変動</v>
      </c>
      <c r="B17" s="98">
        <v>0.0028776370000000617</v>
      </c>
      <c r="C17" s="98">
        <v>4</v>
      </c>
      <c r="D17" s="98">
        <v>0.0007194092500000154</v>
      </c>
      <c r="E17" s="98">
        <v>26.866184296515257</v>
      </c>
      <c r="F17" s="99">
        <f>FDIST(E17,C17,C18)</f>
        <v>0.0014123324717843393</v>
      </c>
      <c r="G17" s="98">
        <f>FINV(0.05,C17,C18)</f>
        <v>5.192167772896484</v>
      </c>
    </row>
    <row r="18" spans="1:7" ht="13.5">
      <c r="A18" s="98" t="str">
        <f>Sheet1!B16</f>
        <v>試料秤量間変動</v>
      </c>
      <c r="B18" s="98">
        <v>0.00013388750000001455</v>
      </c>
      <c r="C18" s="98">
        <v>5</v>
      </c>
      <c r="D18" s="98">
        <v>2.677750000000291E-05</v>
      </c>
      <c r="E18" s="98">
        <v>0.9062833161288419</v>
      </c>
      <c r="F18" s="98">
        <f>FDIST(E18,C18,C19)</f>
        <v>0.5137465394313504</v>
      </c>
      <c r="G18" s="98">
        <f>FINV(0.05,C18,C19)</f>
        <v>3.325834529297534</v>
      </c>
    </row>
    <row r="19" spans="1:7" ht="13.5">
      <c r="A19" s="98" t="str">
        <f>Sheet1!B17</f>
        <v>測定誤差変動</v>
      </c>
      <c r="B19" s="98">
        <v>0.00029546500000002295</v>
      </c>
      <c r="C19" s="98">
        <v>10</v>
      </c>
      <c r="D19" s="98">
        <v>2.9546500000002296E-05</v>
      </c>
      <c r="E19" s="98"/>
      <c r="F19" s="98"/>
      <c r="G19" s="98"/>
    </row>
    <row r="20" spans="1:7" ht="13.5">
      <c r="A20" s="98" t="s">
        <v>59</v>
      </c>
      <c r="B20" s="98">
        <v>0.0033069895000000992</v>
      </c>
      <c r="C20" s="98">
        <v>19</v>
      </c>
      <c r="D20" s="98">
        <v>0.00017405207894737366</v>
      </c>
      <c r="E20" s="98"/>
      <c r="F20" s="98"/>
      <c r="G20" s="98"/>
    </row>
    <row r="24" spans="1:2" ht="13.5">
      <c r="A24" s="97" t="s">
        <v>9</v>
      </c>
      <c r="B24" s="97"/>
    </row>
    <row r="25" spans="1:7" ht="13.5">
      <c r="A25" s="100" t="s">
        <v>117</v>
      </c>
      <c r="B25" s="100"/>
      <c r="C25" s="100"/>
      <c r="D25" s="100"/>
      <c r="E25" s="100"/>
      <c r="F25" s="100"/>
      <c r="G25" s="100">
        <v>0.00017315793750000312</v>
      </c>
    </row>
    <row r="26" spans="1:8" ht="13.5">
      <c r="A26" s="100" t="s">
        <v>118</v>
      </c>
      <c r="B26" s="100"/>
      <c r="C26" s="100"/>
      <c r="D26" s="100"/>
      <c r="E26" s="100"/>
      <c r="F26" s="100"/>
      <c r="G26" s="101">
        <v>-1.3844999999996936E-06</v>
      </c>
      <c r="H26" s="12" t="s">
        <v>126</v>
      </c>
    </row>
    <row r="27" spans="1:7" ht="13.5">
      <c r="A27" s="100" t="s">
        <v>119</v>
      </c>
      <c r="B27" s="100"/>
      <c r="C27" s="100"/>
      <c r="D27" s="100"/>
      <c r="E27" s="100"/>
      <c r="F27" s="100"/>
      <c r="G27" s="100">
        <v>2.9546500000002296E-05</v>
      </c>
    </row>
    <row r="28" spans="1:7" ht="13.5">
      <c r="A28" s="100" t="s">
        <v>120</v>
      </c>
      <c r="B28" s="100"/>
      <c r="C28" s="100"/>
      <c r="D28" s="100"/>
      <c r="E28" s="100"/>
      <c r="F28" s="100"/>
      <c r="G28" s="100">
        <v>0.00017405207894737366</v>
      </c>
    </row>
    <row r="29" spans="1:7" ht="13.5">
      <c r="A29" s="12" t="s">
        <v>121</v>
      </c>
      <c r="G29" s="12">
        <v>0.0002027044375000054</v>
      </c>
    </row>
    <row r="30" spans="1:7" ht="13.5">
      <c r="A30" s="12" t="s">
        <v>10</v>
      </c>
      <c r="G30" s="12">
        <v>99.96420500000002</v>
      </c>
    </row>
    <row r="31" spans="1:7" ht="13.5">
      <c r="A31" s="12" t="s">
        <v>122</v>
      </c>
      <c r="G31" s="12">
        <v>3.610891250000074E-05</v>
      </c>
    </row>
    <row r="32" spans="1:7" ht="13.5">
      <c r="A32" s="100" t="s">
        <v>27</v>
      </c>
      <c r="B32" s="100"/>
      <c r="C32" s="100"/>
      <c r="D32" s="100"/>
      <c r="E32" s="100"/>
      <c r="F32" s="100"/>
      <c r="G32" s="100">
        <v>0.014237430860236176</v>
      </c>
    </row>
    <row r="33" spans="1:7" ht="13.5">
      <c r="A33" s="12" t="s">
        <v>33</v>
      </c>
      <c r="G33" s="12">
        <v>4.9928808427542855</v>
      </c>
    </row>
    <row r="34" spans="1:7" ht="13.5">
      <c r="A34" s="12" t="s">
        <v>28</v>
      </c>
      <c r="G34" s="12">
        <f>TINV(0.05,G33)</f>
        <v>2.776445105043803</v>
      </c>
    </row>
    <row r="35" spans="1:7" ht="13.5">
      <c r="A35" s="12" t="s">
        <v>123</v>
      </c>
      <c r="G35" s="12">
        <v>0.03952944522030227</v>
      </c>
    </row>
    <row r="37" spans="1:7" ht="13.5">
      <c r="A37" s="100" t="s">
        <v>65</v>
      </c>
      <c r="B37" s="100"/>
      <c r="C37" s="100"/>
      <c r="D37" s="100"/>
      <c r="E37" s="100"/>
      <c r="F37" s="100"/>
      <c r="G37" s="100">
        <v>0.006009069187486589</v>
      </c>
    </row>
    <row r="38" spans="1:7" ht="13.5">
      <c r="A38" s="12" t="s">
        <v>29</v>
      </c>
      <c r="G38" s="12">
        <v>4</v>
      </c>
    </row>
    <row r="39" spans="1:7" ht="13.5">
      <c r="A39" s="12" t="s">
        <v>28</v>
      </c>
      <c r="G39" s="12">
        <f>TINV(0.05,G38)</f>
        <v>2.776445105043803</v>
      </c>
    </row>
    <row r="40" spans="1:7" ht="13.5">
      <c r="A40" s="12" t="s">
        <v>34</v>
      </c>
      <c r="G40" s="12">
        <v>0.016683850731466665</v>
      </c>
    </row>
    <row r="41" spans="1:9" ht="13.5">
      <c r="A41" s="12" t="s">
        <v>30</v>
      </c>
      <c r="G41" s="12">
        <v>99.94752114926855</v>
      </c>
      <c r="H41" s="12" t="s">
        <v>70</v>
      </c>
      <c r="I41" s="12">
        <v>99.98088885073149</v>
      </c>
    </row>
    <row r="42" spans="1:5" ht="13.5">
      <c r="A42" s="101" t="s">
        <v>66</v>
      </c>
      <c r="B42" s="101"/>
      <c r="C42" s="101"/>
      <c r="D42" s="101"/>
      <c r="E42" s="101"/>
    </row>
    <row r="43" spans="1:7" ht="13.5">
      <c r="A43" s="100" t="s">
        <v>124</v>
      </c>
      <c r="B43" s="100"/>
      <c r="C43" s="100"/>
      <c r="D43" s="100"/>
      <c r="E43" s="100"/>
      <c r="F43" s="100"/>
      <c r="G43" s="100">
        <v>0.0059975380365614</v>
      </c>
    </row>
    <row r="44" spans="1:7" ht="13.5">
      <c r="A44" s="12" t="s">
        <v>125</v>
      </c>
      <c r="G44" s="12">
        <v>4</v>
      </c>
    </row>
    <row r="45" spans="1:7" ht="13.5">
      <c r="A45" s="12" t="s">
        <v>67</v>
      </c>
      <c r="G45" s="12">
        <f>TINV(0.05,C17)</f>
        <v>2.776445105043803</v>
      </c>
    </row>
    <row r="46" spans="1:7" ht="13.5">
      <c r="A46" s="12" t="s">
        <v>68</v>
      </c>
      <c r="G46" s="12">
        <v>0.016651835123924902</v>
      </c>
    </row>
    <row r="47" spans="1:9" ht="13.5">
      <c r="A47" s="12" t="s">
        <v>69</v>
      </c>
      <c r="G47" s="12">
        <v>99.9475531648761</v>
      </c>
      <c r="H47" s="12" t="s">
        <v>70</v>
      </c>
      <c r="I47" s="12">
        <v>99.98085683512394</v>
      </c>
    </row>
    <row r="52" spans="1:10" ht="13.5">
      <c r="A52" s="97" t="s">
        <v>127</v>
      </c>
      <c r="B52" s="97"/>
      <c r="C52" s="97"/>
      <c r="D52" s="97"/>
      <c r="E52" s="97"/>
      <c r="F52" s="97"/>
      <c r="G52" s="97"/>
      <c r="H52" s="97"/>
      <c r="I52" s="102" t="s">
        <v>11</v>
      </c>
      <c r="J52" s="102"/>
    </row>
    <row r="53" spans="1:10" ht="13.5">
      <c r="A53" s="100" t="s">
        <v>79</v>
      </c>
      <c r="B53" s="100"/>
      <c r="C53" s="100"/>
      <c r="D53" s="100"/>
      <c r="E53" s="100"/>
      <c r="F53" s="100"/>
      <c r="G53" s="100">
        <v>0.013158948951189192</v>
      </c>
      <c r="H53" s="100"/>
      <c r="I53" s="102">
        <v>0.013163660883602475</v>
      </c>
      <c r="J53" s="102"/>
    </row>
    <row r="54" spans="1:10" ht="13.5">
      <c r="A54" s="100" t="s">
        <v>128</v>
      </c>
      <c r="B54" s="100"/>
      <c r="C54" s="100"/>
      <c r="D54" s="100"/>
      <c r="E54" s="100"/>
      <c r="F54" s="100"/>
      <c r="G54" s="100">
        <v>0</v>
      </c>
      <c r="H54" s="100"/>
      <c r="I54" s="102">
        <v>0</v>
      </c>
      <c r="J54" s="102" t="s">
        <v>12</v>
      </c>
    </row>
    <row r="55" spans="1:10" ht="13.5">
      <c r="A55" s="100" t="s">
        <v>129</v>
      </c>
      <c r="B55" s="100"/>
      <c r="C55" s="100"/>
      <c r="D55" s="100"/>
      <c r="E55" s="100"/>
      <c r="F55" s="100"/>
      <c r="G55" s="100">
        <v>0.005435669232026752</v>
      </c>
      <c r="H55" s="100"/>
      <c r="I55" s="102">
        <v>0.005437615626540271</v>
      </c>
      <c r="J55" s="102" t="s">
        <v>12</v>
      </c>
    </row>
    <row r="56" spans="1:10" ht="13.5">
      <c r="A56" s="100" t="s">
        <v>130</v>
      </c>
      <c r="B56" s="100"/>
      <c r="C56" s="100"/>
      <c r="D56" s="100"/>
      <c r="E56" s="100"/>
      <c r="F56" s="100"/>
      <c r="G56" s="100">
        <v>0.014237430860236176</v>
      </c>
      <c r="H56" s="100"/>
      <c r="I56" s="102">
        <v>0.014242528973482231</v>
      </c>
      <c r="J56" s="102" t="s">
        <v>12</v>
      </c>
    </row>
    <row r="57" spans="1:7" ht="13.5">
      <c r="A57" s="12" t="s">
        <v>31</v>
      </c>
      <c r="G57" s="12">
        <v>4.9928808427542855</v>
      </c>
    </row>
    <row r="58" spans="1:7" ht="13.5">
      <c r="A58" s="12" t="s">
        <v>28</v>
      </c>
      <c r="G58" s="12">
        <f>TINV(0.05,G57)</f>
        <v>2.776445105043803</v>
      </c>
    </row>
    <row r="59" spans="1:7" ht="13.5">
      <c r="A59" s="12" t="s">
        <v>32</v>
      </c>
      <c r="G59" s="12">
        <v>0.03952944522030227</v>
      </c>
    </row>
    <row r="61" spans="1:4" ht="13.5">
      <c r="A61" s="101" t="s">
        <v>71</v>
      </c>
      <c r="B61" s="101"/>
      <c r="C61" s="101"/>
      <c r="D61" s="101"/>
    </row>
    <row r="62" spans="1:7" ht="13.5">
      <c r="A62" s="12" t="s">
        <v>72</v>
      </c>
      <c r="G62" s="12">
        <v>0.028474861720472353</v>
      </c>
    </row>
    <row r="70" spans="1:13" ht="13.5">
      <c r="A70" s="97" t="s">
        <v>146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</row>
    <row r="71" spans="1:10" ht="13.5">
      <c r="A71" s="12" t="s">
        <v>131</v>
      </c>
      <c r="J71" s="12">
        <v>2.677750000000291E-05</v>
      </c>
    </row>
    <row r="72" spans="1:10" ht="13.5">
      <c r="A72" s="12" t="s">
        <v>147</v>
      </c>
      <c r="J72" s="12">
        <v>4</v>
      </c>
    </row>
    <row r="73" spans="1:10" ht="13.5">
      <c r="A73" s="12" t="s">
        <v>132</v>
      </c>
      <c r="J73" s="12">
        <v>5</v>
      </c>
    </row>
    <row r="74" spans="1:10" ht="13.5">
      <c r="A74" s="12" t="s">
        <v>133</v>
      </c>
      <c r="J74" s="12">
        <v>4.233894502258399E-06</v>
      </c>
    </row>
    <row r="75" spans="1:10" ht="13.5">
      <c r="A75" s="12" t="s">
        <v>134</v>
      </c>
      <c r="J75" s="12">
        <v>0.00017315793750000312</v>
      </c>
    </row>
    <row r="76" spans="1:12" ht="13.5">
      <c r="A76" s="100" t="s">
        <v>135</v>
      </c>
      <c r="B76" s="100"/>
      <c r="C76" s="100"/>
      <c r="D76" s="100"/>
      <c r="E76" s="100"/>
      <c r="F76" s="100"/>
      <c r="G76" s="100"/>
      <c r="H76" s="100"/>
      <c r="I76" s="100"/>
      <c r="J76" s="102">
        <v>0.002057642948195434</v>
      </c>
      <c r="K76" s="102"/>
      <c r="L76" s="102"/>
    </row>
    <row r="77" spans="1:12" ht="13.5">
      <c r="A77" s="100" t="s">
        <v>136</v>
      </c>
      <c r="B77" s="100"/>
      <c r="C77" s="100"/>
      <c r="D77" s="100"/>
      <c r="E77" s="100"/>
      <c r="F77" s="100"/>
      <c r="G77" s="100"/>
      <c r="H77" s="100"/>
      <c r="I77" s="100"/>
      <c r="J77" s="102">
        <v>0.013158948951189192</v>
      </c>
      <c r="K77" s="102"/>
      <c r="L77" s="102"/>
    </row>
    <row r="78" spans="1:12" ht="13.5">
      <c r="A78" s="100" t="s">
        <v>80</v>
      </c>
      <c r="B78" s="100"/>
      <c r="C78" s="100"/>
      <c r="D78" s="100"/>
      <c r="E78" s="100"/>
      <c r="F78" s="100"/>
      <c r="G78" s="100"/>
      <c r="H78" s="100"/>
      <c r="I78" s="100"/>
      <c r="J78" s="102">
        <v>0.002058379745225237</v>
      </c>
      <c r="K78" s="102" t="s">
        <v>12</v>
      </c>
      <c r="L78" s="102"/>
    </row>
    <row r="79" spans="1:12" ht="13.5">
      <c r="A79" s="100" t="s">
        <v>137</v>
      </c>
      <c r="B79" s="100"/>
      <c r="C79" s="100"/>
      <c r="D79" s="100"/>
      <c r="E79" s="100"/>
      <c r="F79" s="100"/>
      <c r="G79" s="100"/>
      <c r="H79" s="100"/>
      <c r="I79" s="100"/>
      <c r="J79" s="102">
        <v>0.013163660883602475</v>
      </c>
      <c r="K79" s="102" t="s">
        <v>12</v>
      </c>
      <c r="L79" s="10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55" verticalDpi="355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20"/>
  <sheetViews>
    <sheetView zoomScalePageLayoutView="0" workbookViewId="0" topLeftCell="A1">
      <selection activeCell="A1" sqref="A1:C16384"/>
    </sheetView>
  </sheetViews>
  <sheetFormatPr defaultColWidth="7.59765625" defaultRowHeight="15"/>
  <cols>
    <col min="1" max="16384" width="7.59765625" style="12" customWidth="1"/>
  </cols>
  <sheetData>
    <row r="1" spans="1:3" ht="13.5">
      <c r="A1" s="12">
        <v>1</v>
      </c>
      <c r="B1" s="12">
        <v>1</v>
      </c>
      <c r="C1" s="12">
        <v>99.9782</v>
      </c>
    </row>
    <row r="2" spans="1:3" ht="13.5">
      <c r="A2" s="12">
        <v>1</v>
      </c>
      <c r="B2" s="12">
        <v>1</v>
      </c>
      <c r="C2" s="12">
        <v>99.9731</v>
      </c>
    </row>
    <row r="3" spans="1:3" ht="13.5">
      <c r="A3" s="12">
        <v>1</v>
      </c>
      <c r="B3" s="12">
        <v>2</v>
      </c>
      <c r="C3" s="12">
        <v>99.9733</v>
      </c>
    </row>
    <row r="4" spans="1:3" ht="13.5">
      <c r="A4" s="12">
        <v>1</v>
      </c>
      <c r="B4" s="12">
        <v>2</v>
      </c>
      <c r="C4" s="12">
        <v>99.9788</v>
      </c>
    </row>
    <row r="5" spans="1:3" ht="13.5">
      <c r="A5" s="12">
        <v>2</v>
      </c>
      <c r="B5" s="12">
        <v>1</v>
      </c>
      <c r="C5" s="12">
        <v>99.9371</v>
      </c>
    </row>
    <row r="6" spans="1:3" ht="13.5">
      <c r="A6" s="12">
        <v>2</v>
      </c>
      <c r="B6" s="12">
        <v>1</v>
      </c>
      <c r="C6" s="12">
        <v>99.9417</v>
      </c>
    </row>
    <row r="7" spans="1:3" ht="13.5">
      <c r="A7" s="12">
        <v>2</v>
      </c>
      <c r="B7" s="12">
        <v>2</v>
      </c>
      <c r="C7" s="12">
        <v>99.9405</v>
      </c>
    </row>
    <row r="8" spans="1:3" ht="13.5">
      <c r="A8" s="12">
        <v>2</v>
      </c>
      <c r="B8" s="12">
        <v>2</v>
      </c>
      <c r="C8" s="12">
        <v>99.9516</v>
      </c>
    </row>
    <row r="9" spans="1:3" ht="13.5">
      <c r="A9" s="12">
        <v>3</v>
      </c>
      <c r="B9" s="12">
        <v>1</v>
      </c>
      <c r="C9" s="12">
        <v>99.9578</v>
      </c>
    </row>
    <row r="10" spans="1:3" ht="13.5">
      <c r="A10" s="12">
        <v>3</v>
      </c>
      <c r="B10" s="12">
        <v>1</v>
      </c>
      <c r="C10" s="12">
        <v>99.9593</v>
      </c>
    </row>
    <row r="11" spans="1:3" ht="13.5">
      <c r="A11" s="12">
        <v>3</v>
      </c>
      <c r="B11" s="12">
        <v>2</v>
      </c>
      <c r="C11" s="12">
        <v>99.9683</v>
      </c>
    </row>
    <row r="12" spans="1:3" ht="13.5">
      <c r="A12" s="12">
        <v>3</v>
      </c>
      <c r="B12" s="12">
        <v>2</v>
      </c>
      <c r="C12" s="12">
        <v>99.9573</v>
      </c>
    </row>
    <row r="13" spans="1:3" ht="13.5">
      <c r="A13" s="12">
        <v>4</v>
      </c>
      <c r="B13" s="12">
        <v>1</v>
      </c>
      <c r="C13" s="12">
        <v>99.9579</v>
      </c>
    </row>
    <row r="14" spans="1:3" ht="13.5">
      <c r="A14" s="12">
        <v>4</v>
      </c>
      <c r="B14" s="12">
        <v>1</v>
      </c>
      <c r="C14" s="12">
        <v>99.9699</v>
      </c>
    </row>
    <row r="15" spans="1:3" ht="13.5">
      <c r="A15" s="12">
        <v>4</v>
      </c>
      <c r="B15" s="12">
        <v>2</v>
      </c>
      <c r="C15" s="12">
        <v>99.9687</v>
      </c>
    </row>
    <row r="16" spans="1:3" ht="13.5">
      <c r="A16" s="12">
        <v>4</v>
      </c>
      <c r="B16" s="12">
        <v>2</v>
      </c>
      <c r="C16" s="12">
        <v>99.9742</v>
      </c>
    </row>
    <row r="17" spans="1:3" ht="13.5">
      <c r="A17" s="12">
        <v>5</v>
      </c>
      <c r="B17" s="12">
        <v>1</v>
      </c>
      <c r="C17" s="12">
        <v>99.977</v>
      </c>
    </row>
    <row r="18" spans="1:3" ht="13.5">
      <c r="A18" s="12">
        <v>5</v>
      </c>
      <c r="B18" s="12">
        <v>1</v>
      </c>
      <c r="C18" s="12">
        <v>99.9674</v>
      </c>
    </row>
    <row r="19" spans="1:3" ht="13.5">
      <c r="A19" s="12">
        <v>5</v>
      </c>
      <c r="B19" s="12">
        <v>2</v>
      </c>
      <c r="C19" s="12">
        <v>99.9764</v>
      </c>
    </row>
    <row r="20" spans="1:3" ht="13.5">
      <c r="A20" s="12">
        <v>5</v>
      </c>
      <c r="B20" s="12">
        <v>2</v>
      </c>
      <c r="C20" s="12">
        <v>99.9756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C38:J106"/>
  <sheetViews>
    <sheetView zoomScalePageLayoutView="0" workbookViewId="0" topLeftCell="A112">
      <selection activeCell="D144" sqref="D144"/>
    </sheetView>
  </sheetViews>
  <sheetFormatPr defaultColWidth="11" defaultRowHeight="15"/>
  <cols>
    <col min="1" max="16384" width="11" style="12" customWidth="1"/>
  </cols>
  <sheetData>
    <row r="38" spans="3:4" ht="13.5">
      <c r="C38" s="12" t="s">
        <v>0</v>
      </c>
      <c r="D38" s="12" t="s">
        <v>1</v>
      </c>
    </row>
    <row r="39" spans="3:10" ht="13.5">
      <c r="C39" s="12" t="s">
        <v>1</v>
      </c>
      <c r="G39" s="12" t="s">
        <v>19</v>
      </c>
      <c r="H39" s="12" t="s">
        <v>20</v>
      </c>
      <c r="J39" s="12" t="s">
        <v>21</v>
      </c>
    </row>
    <row r="40" spans="3:8" ht="13.5">
      <c r="C40" s="12">
        <v>2</v>
      </c>
      <c r="D40" s="12" t="s">
        <v>1</v>
      </c>
      <c r="G40" s="12">
        <v>4</v>
      </c>
      <c r="H40" s="12">
        <v>2</v>
      </c>
    </row>
    <row r="41" spans="3:10" ht="13.5">
      <c r="C41" s="12">
        <v>2</v>
      </c>
      <c r="D41" s="12">
        <v>4</v>
      </c>
      <c r="G41" s="12" t="s">
        <v>19</v>
      </c>
      <c r="H41" s="12" t="s">
        <v>20</v>
      </c>
      <c r="J41" s="12" t="s">
        <v>21</v>
      </c>
    </row>
    <row r="42" spans="3:8" ht="13.5">
      <c r="C42" s="12">
        <v>2</v>
      </c>
      <c r="D42" s="12" t="s">
        <v>1</v>
      </c>
      <c r="G42" s="12">
        <v>11.916666666666668</v>
      </c>
      <c r="H42" s="12">
        <v>3.9720279720279716</v>
      </c>
    </row>
    <row r="43" spans="3:10" ht="13.5">
      <c r="C43" s="12">
        <v>9</v>
      </c>
      <c r="G43" s="12" t="s">
        <v>19</v>
      </c>
      <c r="H43" s="12" t="s">
        <v>20</v>
      </c>
      <c r="J43" s="12" t="s">
        <v>21</v>
      </c>
    </row>
    <row r="44" spans="3:8" ht="13.5">
      <c r="C44" s="12" t="s">
        <v>217</v>
      </c>
      <c r="D44" s="12" t="s">
        <v>220</v>
      </c>
      <c r="G44" s="12">
        <v>18</v>
      </c>
      <c r="H44" s="12">
        <v>9</v>
      </c>
    </row>
    <row r="45" spans="3:10" ht="13.5">
      <c r="C45" s="12">
        <v>2</v>
      </c>
      <c r="D45" s="12">
        <v>4</v>
      </c>
      <c r="G45" s="12" t="s">
        <v>231</v>
      </c>
      <c r="H45" s="12" t="s">
        <v>20</v>
      </c>
      <c r="J45" s="12" t="s">
        <v>21</v>
      </c>
    </row>
    <row r="46" spans="3:8" ht="13.5">
      <c r="C46" s="12">
        <v>2</v>
      </c>
      <c r="G46" s="12">
        <v>4</v>
      </c>
      <c r="H46" s="12">
        <v>2</v>
      </c>
    </row>
    <row r="47" spans="3:4" ht="13.5">
      <c r="C47" s="12">
        <v>2</v>
      </c>
      <c r="D47" s="12">
        <v>4</v>
      </c>
    </row>
    <row r="48" ht="13.5">
      <c r="C48" s="12">
        <v>2</v>
      </c>
    </row>
    <row r="49" spans="3:4" ht="13.5">
      <c r="C49" s="12">
        <v>2</v>
      </c>
      <c r="D49" s="12">
        <v>4</v>
      </c>
    </row>
    <row r="51" spans="3:4" ht="13.5">
      <c r="C51" s="12">
        <v>2</v>
      </c>
      <c r="D51" s="12">
        <v>4</v>
      </c>
    </row>
    <row r="52" spans="3:4" ht="13.5">
      <c r="C52" s="12">
        <v>9</v>
      </c>
      <c r="D52" s="12">
        <v>18</v>
      </c>
    </row>
    <row r="53" spans="3:4" ht="13.5">
      <c r="C53" s="12">
        <v>2</v>
      </c>
      <c r="D53" s="12">
        <v>4</v>
      </c>
    </row>
    <row r="55" spans="3:4" ht="13.5">
      <c r="C55" s="12">
        <v>2</v>
      </c>
      <c r="D55" s="12">
        <v>4</v>
      </c>
    </row>
    <row r="56" ht="13.5">
      <c r="C56" s="12">
        <v>4</v>
      </c>
    </row>
    <row r="57" spans="3:4" ht="13.5">
      <c r="C57" s="12">
        <v>2</v>
      </c>
      <c r="D57" s="12">
        <v>4</v>
      </c>
    </row>
    <row r="59" spans="3:4" ht="13.5">
      <c r="C59" s="12">
        <v>2</v>
      </c>
      <c r="D59" s="12">
        <v>4</v>
      </c>
    </row>
    <row r="61" ht="13.5">
      <c r="C61" s="12">
        <v>2</v>
      </c>
    </row>
    <row r="63" spans="3:4" ht="13.5">
      <c r="C63" s="12">
        <v>2</v>
      </c>
      <c r="D63" s="12">
        <v>4</v>
      </c>
    </row>
    <row r="66" spans="3:4" ht="13.5">
      <c r="C66" s="12">
        <v>3</v>
      </c>
      <c r="D66" s="12">
        <v>11</v>
      </c>
    </row>
    <row r="70" spans="3:4" ht="13.5">
      <c r="C70" s="12">
        <v>9</v>
      </c>
      <c r="D70" s="12">
        <v>18</v>
      </c>
    </row>
    <row r="79" ht="13.5">
      <c r="C79" s="12">
        <v>9</v>
      </c>
    </row>
    <row r="88" spans="3:4" ht="13.5">
      <c r="C88" s="12">
        <v>9</v>
      </c>
      <c r="D88" s="12">
        <v>18</v>
      </c>
    </row>
    <row r="97" ht="13.5">
      <c r="C97" s="12">
        <v>9</v>
      </c>
    </row>
    <row r="106" spans="3:4" ht="13.5">
      <c r="C106" s="12">
        <v>9</v>
      </c>
      <c r="D106" s="12">
        <v>18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95"/>
  <sheetViews>
    <sheetView zoomScalePageLayoutView="0" workbookViewId="0" topLeftCell="A17">
      <selection activeCell="C32" sqref="C32"/>
    </sheetView>
  </sheetViews>
  <sheetFormatPr defaultColWidth="8.796875" defaultRowHeight="15"/>
  <cols>
    <col min="1" max="1" width="9" style="12" customWidth="1"/>
    <col min="2" max="2" width="12.69921875" style="12" bestFit="1" customWidth="1"/>
    <col min="3" max="16384" width="9" style="12" customWidth="1"/>
  </cols>
  <sheetData>
    <row r="1" spans="1:12" ht="15" thickBot="1" thickTop="1">
      <c r="A1" s="141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144"/>
    </row>
    <row r="2" spans="1:12" ht="14.25" thickTop="1">
      <c r="A2" s="17" t="s">
        <v>162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04"/>
    </row>
    <row r="3" spans="1:12" ht="13.5">
      <c r="A3" s="17" t="s">
        <v>163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05"/>
    </row>
    <row r="4" spans="1:12" ht="13.5">
      <c r="A4" s="17" t="s">
        <v>152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5"/>
    </row>
    <row r="5" spans="1:12" ht="13.5">
      <c r="A5" s="17" t="s">
        <v>153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5"/>
    </row>
    <row r="6" spans="1:12" ht="13.5">
      <c r="A6" s="17" t="s">
        <v>154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05"/>
    </row>
    <row r="7" spans="1:12" ht="13.5">
      <c r="A7" s="17" t="s">
        <v>164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05"/>
    </row>
    <row r="8" spans="1:12" ht="13.5">
      <c r="A8" s="17" t="s">
        <v>165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05"/>
    </row>
    <row r="9" spans="1:12" ht="13.5">
      <c r="A9" s="17" t="s">
        <v>155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05"/>
    </row>
    <row r="10" spans="1:12" ht="13.5">
      <c r="A10" s="17" t="s">
        <v>166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05"/>
    </row>
    <row r="11" spans="1:12" ht="13.5">
      <c r="A11" s="17" t="s">
        <v>167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05"/>
    </row>
    <row r="12" spans="1:12" ht="13.5">
      <c r="A12" s="17" t="s">
        <v>168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05"/>
    </row>
    <row r="13" spans="1:12" ht="14.25" thickBot="1">
      <c r="A13" s="106" t="s">
        <v>169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6"/>
    </row>
    <row r="14" spans="1:13" ht="15" thickBot="1" thickTop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79"/>
      <c r="M14" s="79"/>
    </row>
    <row r="15" spans="1:15" ht="15" customHeight="1" thickTop="1">
      <c r="A15" s="154" t="s">
        <v>170</v>
      </c>
      <c r="B15" s="150" t="s">
        <v>148</v>
      </c>
      <c r="C15" s="151"/>
      <c r="D15" s="107" t="s">
        <v>171</v>
      </c>
      <c r="E15" s="108">
        <v>5</v>
      </c>
      <c r="F15" s="29"/>
      <c r="G15" s="145" t="s">
        <v>175</v>
      </c>
      <c r="H15" s="109" t="s">
        <v>41</v>
      </c>
      <c r="I15" s="110">
        <v>1</v>
      </c>
      <c r="J15" s="111"/>
      <c r="K15" s="33"/>
      <c r="L15" s="32"/>
      <c r="M15" s="34"/>
      <c r="N15" s="111"/>
      <c r="O15" s="79"/>
    </row>
    <row r="16" spans="1:15" ht="14.25" thickBot="1">
      <c r="A16" s="155"/>
      <c r="B16" s="152" t="s">
        <v>149</v>
      </c>
      <c r="C16" s="153"/>
      <c r="D16" s="112" t="s">
        <v>172</v>
      </c>
      <c r="E16" s="113">
        <v>4</v>
      </c>
      <c r="F16" s="29"/>
      <c r="G16" s="146"/>
      <c r="H16" s="114" t="s">
        <v>176</v>
      </c>
      <c r="I16" s="115">
        <v>1</v>
      </c>
      <c r="J16" s="111"/>
      <c r="K16" s="33"/>
      <c r="L16" s="32"/>
      <c r="M16" s="34"/>
      <c r="N16" s="111"/>
      <c r="O16" s="79"/>
    </row>
    <row r="17" spans="1:13" ht="14.25" thickTop="1">
      <c r="A17" s="54"/>
      <c r="B17" s="54"/>
      <c r="C17" s="26"/>
      <c r="D17" s="26"/>
      <c r="E17" s="116"/>
      <c r="F17" s="29"/>
      <c r="G17" s="117"/>
      <c r="H17" s="32"/>
      <c r="I17" s="34"/>
      <c r="J17" s="117"/>
      <c r="K17" s="118"/>
      <c r="L17" s="32"/>
      <c r="M17" s="34"/>
    </row>
    <row r="18" spans="1:13" ht="13.5">
      <c r="A18" s="33"/>
      <c r="B18" s="39"/>
      <c r="C18" s="39"/>
      <c r="D18" s="119"/>
      <c r="E18" s="79"/>
      <c r="F18" s="29"/>
      <c r="G18" s="117"/>
      <c r="H18" s="32"/>
      <c r="I18" s="34"/>
      <c r="J18" s="120"/>
      <c r="K18" s="121"/>
      <c r="L18" s="32"/>
      <c r="M18" s="34"/>
    </row>
    <row r="19" spans="1:15" ht="14.25" thickBot="1">
      <c r="A19" s="39"/>
      <c r="B19" s="39"/>
      <c r="C19" s="39"/>
      <c r="D19" s="119"/>
      <c r="E19" s="79"/>
      <c r="G19" s="26"/>
      <c r="H19" s="26"/>
      <c r="I19" s="26"/>
      <c r="J19" s="26"/>
      <c r="K19" s="26"/>
      <c r="L19" s="26"/>
      <c r="M19" s="79"/>
      <c r="N19" s="79"/>
      <c r="O19" s="79"/>
    </row>
    <row r="20" spans="7:15" ht="14.25" thickTop="1">
      <c r="G20" s="78" t="s">
        <v>81</v>
      </c>
      <c r="H20" s="15"/>
      <c r="I20" s="15"/>
      <c r="J20" s="15"/>
      <c r="K20" s="15"/>
      <c r="L20" s="16"/>
      <c r="M20" s="79"/>
      <c r="N20" s="79"/>
      <c r="O20" s="79"/>
    </row>
    <row r="21" spans="7:15" ht="13.5">
      <c r="G21" s="80" t="s">
        <v>82</v>
      </c>
      <c r="H21" s="19"/>
      <c r="I21" s="19"/>
      <c r="J21" s="19"/>
      <c r="K21" s="19"/>
      <c r="L21" s="20"/>
      <c r="M21" s="79"/>
      <c r="N21" s="79"/>
      <c r="O21" s="79"/>
    </row>
    <row r="22" spans="7:15" ht="13.5">
      <c r="G22" s="81" t="s">
        <v>83</v>
      </c>
      <c r="H22" s="19"/>
      <c r="I22" s="19"/>
      <c r="J22" s="19"/>
      <c r="K22" s="19"/>
      <c r="L22" s="20"/>
      <c r="M22" s="79"/>
      <c r="N22" s="79"/>
      <c r="O22" s="79"/>
    </row>
    <row r="23" spans="7:15" ht="14.25" thickBot="1">
      <c r="G23" s="82" t="s">
        <v>84</v>
      </c>
      <c r="H23" s="83"/>
      <c r="I23" s="84"/>
      <c r="J23" s="85"/>
      <c r="K23" s="84"/>
      <c r="L23" s="86"/>
      <c r="M23" s="79"/>
      <c r="N23" s="79"/>
      <c r="O23" s="79"/>
    </row>
    <row r="24" spans="7:15" ht="15" thickBot="1" thickTop="1">
      <c r="G24" s="26"/>
      <c r="H24" s="26"/>
      <c r="I24" s="79"/>
      <c r="J24" s="122"/>
      <c r="K24" s="79"/>
      <c r="L24" s="79"/>
      <c r="M24" s="79"/>
      <c r="N24" s="79"/>
      <c r="O24" s="79"/>
    </row>
    <row r="25" spans="1:15" ht="15" customHeight="1" thickTop="1">
      <c r="A25" s="156" t="s">
        <v>151</v>
      </c>
      <c r="B25" s="157"/>
      <c r="C25" s="158"/>
      <c r="D25" s="123" t="s">
        <v>173</v>
      </c>
      <c r="E25" s="110">
        <v>32</v>
      </c>
      <c r="G25" s="33"/>
      <c r="H25" s="39"/>
      <c r="I25" s="39"/>
      <c r="J25" s="119"/>
      <c r="K25" s="79"/>
      <c r="L25" s="124"/>
      <c r="M25" s="147"/>
      <c r="N25" s="147"/>
      <c r="O25" s="122"/>
    </row>
    <row r="26" spans="1:15" ht="14.25" thickBot="1">
      <c r="A26" s="159"/>
      <c r="B26" s="160"/>
      <c r="C26" s="161"/>
      <c r="D26" s="125" t="s">
        <v>174</v>
      </c>
      <c r="E26" s="115">
        <v>3</v>
      </c>
      <c r="G26" s="39"/>
      <c r="H26" s="39"/>
      <c r="I26" s="39"/>
      <c r="J26" s="119"/>
      <c r="K26" s="79"/>
      <c r="L26" s="124"/>
      <c r="M26" s="122"/>
      <c r="N26" s="122"/>
      <c r="O26" s="122"/>
    </row>
    <row r="27" spans="10:15" ht="15" thickBot="1" thickTop="1">
      <c r="J27" s="124"/>
      <c r="K27" s="124"/>
      <c r="L27" s="124"/>
      <c r="M27" s="124"/>
      <c r="N27" s="124"/>
      <c r="O27" s="124"/>
    </row>
    <row r="28" spans="1:15" ht="15" thickBot="1" thickTop="1">
      <c r="A28" s="103" t="s">
        <v>49</v>
      </c>
      <c r="B28" s="148" t="s">
        <v>150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4"/>
    </row>
    <row r="29" ht="14.25" thickTop="1"/>
    <row r="30" spans="1:6" ht="13.5">
      <c r="A30" s="68" t="s">
        <v>85</v>
      </c>
      <c r="B30" s="69"/>
      <c r="C30" s="69" t="s">
        <v>15</v>
      </c>
      <c r="D30" s="69"/>
      <c r="E30" s="69"/>
      <c r="F30" s="69"/>
    </row>
    <row r="31" spans="1:6" ht="13.5">
      <c r="A31" s="69" t="s">
        <v>14</v>
      </c>
      <c r="B31" s="69"/>
      <c r="C31" s="69">
        <v>1</v>
      </c>
      <c r="D31" s="69">
        <v>2</v>
      </c>
      <c r="E31" s="69">
        <v>3</v>
      </c>
      <c r="F31" s="69">
        <v>4</v>
      </c>
    </row>
    <row r="32" spans="1:6" ht="13.5">
      <c r="A32" s="69"/>
      <c r="B32" s="69">
        <v>1</v>
      </c>
      <c r="C32" s="77">
        <v>99.9782</v>
      </c>
      <c r="D32" s="75">
        <v>99.9731</v>
      </c>
      <c r="E32" s="75">
        <v>99.9733</v>
      </c>
      <c r="F32" s="75">
        <v>99.9788</v>
      </c>
    </row>
    <row r="33" spans="1:6" ht="13.5">
      <c r="A33" s="69"/>
      <c r="B33" s="69">
        <v>2</v>
      </c>
      <c r="C33" s="76">
        <v>99.9371</v>
      </c>
      <c r="D33" s="76">
        <v>99.9417</v>
      </c>
      <c r="E33" s="76">
        <v>99.9405</v>
      </c>
      <c r="F33" s="76">
        <v>99.9516</v>
      </c>
    </row>
    <row r="34" spans="1:6" ht="13.5">
      <c r="A34" s="69"/>
      <c r="B34" s="69">
        <v>3</v>
      </c>
      <c r="C34" s="75">
        <v>99.9578</v>
      </c>
      <c r="D34" s="75">
        <v>99.9593</v>
      </c>
      <c r="E34" s="75">
        <v>99.9683</v>
      </c>
      <c r="F34" s="75">
        <v>99.9573</v>
      </c>
    </row>
    <row r="35" spans="1:6" ht="13.5">
      <c r="A35" s="69"/>
      <c r="B35" s="69">
        <v>4</v>
      </c>
      <c r="C35" s="76">
        <v>99.9579</v>
      </c>
      <c r="D35" s="76">
        <v>99.9699</v>
      </c>
      <c r="E35" s="76">
        <v>99.9687</v>
      </c>
      <c r="F35" s="76">
        <v>99.9742</v>
      </c>
    </row>
    <row r="36" spans="1:6" ht="13.5">
      <c r="A36" s="69"/>
      <c r="B36" s="69">
        <v>5</v>
      </c>
      <c r="C36" s="75">
        <v>99.977</v>
      </c>
      <c r="D36" s="75">
        <v>99.9674</v>
      </c>
      <c r="E36" s="75">
        <v>99.9764</v>
      </c>
      <c r="F36" s="75">
        <v>99.9756</v>
      </c>
    </row>
    <row r="38" spans="2:3" ht="13.5">
      <c r="B38" s="12" t="s">
        <v>177</v>
      </c>
      <c r="C38" s="12">
        <v>1999.2841000000003</v>
      </c>
    </row>
    <row r="39" spans="2:3" ht="13.5">
      <c r="B39" s="12" t="s">
        <v>156</v>
      </c>
      <c r="C39" s="12">
        <v>99.96420500000002</v>
      </c>
    </row>
    <row r="40" spans="7:10" ht="13.5">
      <c r="G40" s="12" t="s">
        <v>159</v>
      </c>
      <c r="H40" s="12" t="s">
        <v>183</v>
      </c>
      <c r="J40" s="12" t="s">
        <v>156</v>
      </c>
    </row>
    <row r="41" spans="2:10" ht="13.5">
      <c r="B41" s="12" t="s">
        <v>178</v>
      </c>
      <c r="C41" s="12">
        <v>0.013994999999979996</v>
      </c>
      <c r="D41" s="12">
        <v>0.008894999999981223</v>
      </c>
      <c r="E41" s="12">
        <v>0.009094999999973652</v>
      </c>
      <c r="F41" s="12">
        <v>0.014594999999985703</v>
      </c>
      <c r="G41" s="12">
        <v>4</v>
      </c>
      <c r="H41" s="12">
        <v>0.0465799979865551</v>
      </c>
      <c r="J41" s="12">
        <v>0</v>
      </c>
    </row>
    <row r="42" spans="3:8" ht="13.5">
      <c r="C42" s="12">
        <v>-0.02710500000002014</v>
      </c>
      <c r="D42" s="12">
        <v>-0.022505000000023756</v>
      </c>
      <c r="E42" s="12">
        <v>-0.02370500000002096</v>
      </c>
      <c r="F42" s="12">
        <v>-0.01260500000002196</v>
      </c>
      <c r="G42" s="12">
        <v>4</v>
      </c>
      <c r="H42" s="12">
        <v>-0.08591999858617783</v>
      </c>
    </row>
    <row r="43" spans="3:8" ht="13.5">
      <c r="C43" s="12">
        <v>-0.006405000000015093</v>
      </c>
      <c r="D43" s="12">
        <v>-0.004905000000022142</v>
      </c>
      <c r="E43" s="12">
        <v>0.004094999999978199</v>
      </c>
      <c r="F43" s="12">
        <v>-0.0069050000000174805</v>
      </c>
      <c r="G43" s="12">
        <v>4</v>
      </c>
      <c r="H43" s="12">
        <v>-0.01411999948322773</v>
      </c>
    </row>
    <row r="44" spans="3:8" ht="13.5">
      <c r="C44" s="12">
        <v>-0.006305000000025984</v>
      </c>
      <c r="D44" s="12">
        <v>0.0056949999999744705</v>
      </c>
      <c r="E44" s="12">
        <v>0.004494999999977267</v>
      </c>
      <c r="F44" s="12">
        <v>0.009994999999975107</v>
      </c>
      <c r="G44" s="12">
        <v>4</v>
      </c>
      <c r="H44" s="12">
        <v>0.013880000449717045</v>
      </c>
    </row>
    <row r="45" spans="3:8" ht="13.5">
      <c r="C45" s="12">
        <v>0.012794999999982792</v>
      </c>
      <c r="D45" s="12">
        <v>0.0031949999999767442</v>
      </c>
      <c r="E45" s="12">
        <v>0.012194999999977085</v>
      </c>
      <c r="F45" s="12">
        <v>0.01139499999997895</v>
      </c>
      <c r="G45" s="12">
        <v>4</v>
      </c>
      <c r="H45" s="12">
        <v>0.039580002427101135</v>
      </c>
    </row>
    <row r="46" spans="8:9" ht="13.5">
      <c r="H46" s="12">
        <v>-4.263256414560601E-13</v>
      </c>
      <c r="I46" s="74" t="s">
        <v>157</v>
      </c>
    </row>
    <row r="47" spans="2:9" ht="13.5">
      <c r="B47" s="12" t="s">
        <v>179</v>
      </c>
      <c r="E47" s="12">
        <v>20</v>
      </c>
      <c r="H47" s="12">
        <v>1.8175355256292112E-25</v>
      </c>
      <c r="I47" s="74" t="s">
        <v>158</v>
      </c>
    </row>
    <row r="48" spans="2:5" ht="13.5">
      <c r="B48" s="12" t="s">
        <v>180</v>
      </c>
      <c r="E48" s="12">
        <v>9.087677628146056E-27</v>
      </c>
    </row>
    <row r="50" spans="2:6" ht="13.5">
      <c r="B50" s="12" t="s">
        <v>181</v>
      </c>
      <c r="C50" s="12">
        <v>0.00019586002499944017</v>
      </c>
      <c r="D50" s="12">
        <v>7.91210249996659E-05</v>
      </c>
      <c r="E50" s="12">
        <v>8.27190249995207E-05</v>
      </c>
      <c r="F50" s="12">
        <v>0.00021301402499958257</v>
      </c>
    </row>
    <row r="51" spans="3:6" ht="13.5">
      <c r="C51" s="12">
        <v>0.0007346810250010896</v>
      </c>
      <c r="D51" s="12">
        <v>0.0005064750250010712</v>
      </c>
      <c r="E51" s="12">
        <v>0.0005619270250009957</v>
      </c>
      <c r="F51" s="12">
        <v>0.00015888602500055461</v>
      </c>
    </row>
    <row r="52" spans="3:6" ht="13.5">
      <c r="C52" s="12">
        <v>4.10240250001933E-05</v>
      </c>
      <c r="D52" s="12">
        <v>2.4059025000217192E-05</v>
      </c>
      <c r="E52" s="12">
        <v>1.676902499982146E-05</v>
      </c>
      <c r="F52" s="12">
        <v>4.7679025000241395E-05</v>
      </c>
    </row>
    <row r="53" spans="3:6" ht="13.5">
      <c r="C53" s="12">
        <v>3.9753025000327604E-05</v>
      </c>
      <c r="D53" s="12">
        <v>3.243302499970921E-05</v>
      </c>
      <c r="E53" s="12">
        <v>2.0205024999795654E-05</v>
      </c>
      <c r="F53" s="12">
        <v>9.990002499950246E-05</v>
      </c>
    </row>
    <row r="54" spans="3:6" ht="13.5">
      <c r="C54" s="12">
        <v>0.00016371202499955984</v>
      </c>
      <c r="D54" s="12">
        <v>1.0208024999851367E-05</v>
      </c>
      <c r="E54" s="12">
        <v>0.00014871802499944145</v>
      </c>
      <c r="F54" s="12">
        <v>0.00012984602499951911</v>
      </c>
    </row>
    <row r="55" spans="7:8" ht="13.5">
      <c r="G55" s="12">
        <v>0.003306989500000101</v>
      </c>
      <c r="H55" s="74" t="s">
        <v>182</v>
      </c>
    </row>
    <row r="81" spans="2:8" ht="13.5">
      <c r="B81" s="12" t="s">
        <v>54</v>
      </c>
      <c r="C81" s="12" t="s">
        <v>186</v>
      </c>
      <c r="H81" s="12">
        <v>0.002877636939874026</v>
      </c>
    </row>
    <row r="82" spans="3:8" ht="13.5">
      <c r="C82" s="12" t="s">
        <v>187</v>
      </c>
      <c r="H82" s="12">
        <v>0.0004293526167734869</v>
      </c>
    </row>
    <row r="83" spans="3:8" ht="13.5">
      <c r="C83" s="12" t="s">
        <v>188</v>
      </c>
      <c r="H83" s="12">
        <v>0.003306989556647513</v>
      </c>
    </row>
    <row r="84" spans="3:8" ht="13.5">
      <c r="C84" s="12" t="s">
        <v>189</v>
      </c>
      <c r="H84" s="12">
        <v>0.003306989500000101</v>
      </c>
    </row>
    <row r="85" spans="3:8" ht="13.5">
      <c r="C85" s="12" t="s">
        <v>190</v>
      </c>
      <c r="H85" s="12">
        <v>0.003306989556647513</v>
      </c>
    </row>
    <row r="87" spans="2:8" ht="13.5">
      <c r="B87" s="12" t="s">
        <v>53</v>
      </c>
      <c r="C87" s="12" t="s">
        <v>160</v>
      </c>
      <c r="H87" s="12">
        <v>4</v>
      </c>
    </row>
    <row r="88" spans="3:8" ht="13.5">
      <c r="C88" s="12" t="s">
        <v>184</v>
      </c>
      <c r="H88" s="12">
        <v>15</v>
      </c>
    </row>
    <row r="89" spans="3:8" ht="13.5">
      <c r="C89" s="12" t="s">
        <v>185</v>
      </c>
      <c r="H89" s="12">
        <v>19</v>
      </c>
    </row>
    <row r="91" spans="2:8" ht="13.5">
      <c r="B91" s="12" t="s">
        <v>55</v>
      </c>
      <c r="C91" s="12" t="s">
        <v>161</v>
      </c>
      <c r="H91" s="12">
        <v>0.0007194092349685065</v>
      </c>
    </row>
    <row r="92" spans="3:8" ht="13.5">
      <c r="C92" s="12" t="s">
        <v>191</v>
      </c>
      <c r="H92" s="12">
        <v>2.8623507784899127E-05</v>
      </c>
    </row>
    <row r="93" spans="3:8" ht="13.5">
      <c r="C93" s="12" t="s">
        <v>192</v>
      </c>
      <c r="H93" s="12">
        <v>0.00017405208192881647</v>
      </c>
    </row>
    <row r="95" spans="2:8" ht="13.5">
      <c r="B95" s="12" t="s">
        <v>57</v>
      </c>
      <c r="C95" s="12" t="s">
        <v>193</v>
      </c>
      <c r="H95" s="12">
        <v>25.13351055275079</v>
      </c>
    </row>
  </sheetData>
  <sheetProtection/>
  <mergeCells count="8">
    <mergeCell ref="A1:L1"/>
    <mergeCell ref="G15:G16"/>
    <mergeCell ref="M25:N25"/>
    <mergeCell ref="B28:O28"/>
    <mergeCell ref="B15:C15"/>
    <mergeCell ref="B16:C16"/>
    <mergeCell ref="A15:A16"/>
    <mergeCell ref="A25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M84"/>
  <sheetViews>
    <sheetView workbookViewId="0" topLeftCell="A64">
      <selection activeCell="J80" sqref="J80:L84"/>
    </sheetView>
  </sheetViews>
  <sheetFormatPr defaultColWidth="8.796875" defaultRowHeight="15"/>
  <cols>
    <col min="1" max="1" width="9" style="12" customWidth="1"/>
    <col min="2" max="5" width="9.09765625" style="12" bestFit="1" customWidth="1"/>
    <col min="6" max="6" width="12.8984375" style="12" bestFit="1" customWidth="1"/>
    <col min="7" max="7" width="9.09765625" style="12" bestFit="1" customWidth="1"/>
    <col min="8" max="8" width="9" style="12" customWidth="1"/>
    <col min="9" max="10" width="9.09765625" style="12" bestFit="1" customWidth="1"/>
    <col min="11" max="16384" width="9" style="12" customWidth="1"/>
  </cols>
  <sheetData>
    <row r="1" spans="1:12" ht="13.5">
      <c r="A1" s="87" t="s">
        <v>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3" spans="1:12" ht="13.5">
      <c r="A3" s="88" t="s">
        <v>210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5" spans="1:12" ht="14.25" thickBo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5" thickBot="1" thickTop="1">
      <c r="A6" s="90" t="s">
        <v>58</v>
      </c>
      <c r="B6" s="91" t="s">
        <v>54</v>
      </c>
      <c r="C6" s="91" t="s">
        <v>53</v>
      </c>
      <c r="D6" s="90"/>
      <c r="E6" s="91" t="s">
        <v>55</v>
      </c>
      <c r="F6" s="90"/>
      <c r="G6" s="91" t="s">
        <v>3</v>
      </c>
      <c r="H6" s="90"/>
      <c r="I6" s="90"/>
      <c r="J6" s="90"/>
      <c r="K6" s="91" t="s">
        <v>5</v>
      </c>
      <c r="L6" s="90"/>
    </row>
    <row r="7" spans="1:12" ht="13.5">
      <c r="A7" s="88" t="s">
        <v>14</v>
      </c>
      <c r="B7" s="92" t="s">
        <v>60</v>
      </c>
      <c r="C7" s="92" t="s">
        <v>63</v>
      </c>
      <c r="D7" s="88"/>
      <c r="E7" s="92" t="s">
        <v>64</v>
      </c>
      <c r="F7" s="88"/>
      <c r="G7" s="92" t="s">
        <v>89</v>
      </c>
      <c r="H7" s="88"/>
      <c r="I7" s="88"/>
      <c r="J7" s="88"/>
      <c r="K7" s="92" t="s">
        <v>90</v>
      </c>
      <c r="L7" s="88"/>
    </row>
    <row r="8" spans="1:12" ht="13.5">
      <c r="A8" s="88" t="s">
        <v>15</v>
      </c>
      <c r="B8" s="92" t="s">
        <v>61</v>
      </c>
      <c r="C8" s="92" t="s">
        <v>86</v>
      </c>
      <c r="D8" s="88"/>
      <c r="E8" s="92" t="s">
        <v>88</v>
      </c>
      <c r="F8" s="88"/>
      <c r="G8" s="92" t="s">
        <v>4</v>
      </c>
      <c r="H8" s="88"/>
      <c r="I8" s="88"/>
      <c r="J8" s="88"/>
      <c r="K8" s="92"/>
      <c r="L8" s="88"/>
    </row>
    <row r="9" spans="1:12" ht="13.5">
      <c r="A9" s="88"/>
      <c r="B9" s="92"/>
      <c r="C9" s="92"/>
      <c r="D9" s="88"/>
      <c r="E9" s="92"/>
      <c r="F9" s="88"/>
      <c r="G9" s="92"/>
      <c r="H9" s="88"/>
      <c r="I9" s="88"/>
      <c r="J9" s="88"/>
      <c r="K9" s="92"/>
      <c r="L9" s="88"/>
    </row>
    <row r="10" spans="1:12" ht="13.5">
      <c r="A10" s="88"/>
      <c r="B10" s="92"/>
      <c r="C10" s="92"/>
      <c r="D10" s="88"/>
      <c r="E10" s="92"/>
      <c r="F10" s="88"/>
      <c r="G10" s="92"/>
      <c r="H10" s="88"/>
      <c r="I10" s="88"/>
      <c r="J10" s="88"/>
      <c r="K10" s="92"/>
      <c r="L10" s="88"/>
    </row>
    <row r="11" spans="1:12" ht="14.25" thickBot="1">
      <c r="A11" s="93"/>
      <c r="B11" s="94"/>
      <c r="C11" s="94"/>
      <c r="D11" s="93"/>
      <c r="E11" s="94"/>
      <c r="F11" s="93"/>
      <c r="G11" s="94"/>
      <c r="H11" s="93"/>
      <c r="I11" s="93"/>
      <c r="J11" s="93"/>
      <c r="K11" s="94"/>
      <c r="L11" s="93"/>
    </row>
    <row r="12" spans="1:12" ht="14.25" thickBot="1">
      <c r="A12" s="95" t="s">
        <v>59</v>
      </c>
      <c r="B12" s="96" t="s">
        <v>62</v>
      </c>
      <c r="C12" s="96" t="s">
        <v>87</v>
      </c>
      <c r="D12" s="95"/>
      <c r="E12" s="96" t="s">
        <v>2</v>
      </c>
      <c r="F12" s="95"/>
      <c r="G12" s="96"/>
      <c r="H12" s="95"/>
      <c r="I12" s="95"/>
      <c r="J12" s="95"/>
      <c r="K12" s="96"/>
      <c r="L12" s="95"/>
    </row>
    <row r="15" spans="1:2" ht="13.5">
      <c r="A15" s="97" t="s">
        <v>6</v>
      </c>
      <c r="B15" s="97"/>
    </row>
    <row r="16" spans="1:7" ht="13.5">
      <c r="A16" s="98" t="s">
        <v>58</v>
      </c>
      <c r="B16" s="98" t="s">
        <v>54</v>
      </c>
      <c r="C16" s="98" t="s">
        <v>53</v>
      </c>
      <c r="D16" s="98" t="s">
        <v>55</v>
      </c>
      <c r="E16" s="98" t="s">
        <v>57</v>
      </c>
      <c r="F16" s="98" t="s">
        <v>7</v>
      </c>
      <c r="G16" s="98" t="s">
        <v>8</v>
      </c>
    </row>
    <row r="17" spans="1:7" ht="13.5">
      <c r="A17" s="98" t="str">
        <f>Sheet5!B15</f>
        <v>試料瓶間変動</v>
      </c>
      <c r="B17" s="98">
        <v>0.002877636939874026</v>
      </c>
      <c r="C17" s="98">
        <v>4</v>
      </c>
      <c r="D17" s="98">
        <v>0.0007194092349685065</v>
      </c>
      <c r="E17" s="98">
        <v>25.13351055275079</v>
      </c>
      <c r="F17" s="99">
        <f>FDIST(E17,C17,C18)</f>
        <v>1.6863159843429315E-06</v>
      </c>
      <c r="G17" s="98">
        <f>FINV(0.05,C17,C18)</f>
        <v>3.0555682759829716</v>
      </c>
    </row>
    <row r="18" spans="1:7" ht="13.5">
      <c r="A18" s="98" t="str">
        <f>Sheet5!B16</f>
        <v>測定誤差変動</v>
      </c>
      <c r="B18" s="98">
        <v>0.0004293526167734869</v>
      </c>
      <c r="C18" s="98">
        <v>15</v>
      </c>
      <c r="D18" s="98">
        <v>2.8623507784899127E-05</v>
      </c>
      <c r="E18" s="98"/>
      <c r="F18" s="98"/>
      <c r="G18" s="98"/>
    </row>
    <row r="19" spans="1:7" ht="13.5">
      <c r="A19" s="98" t="s">
        <v>59</v>
      </c>
      <c r="B19" s="98">
        <v>0.003306989556647513</v>
      </c>
      <c r="C19" s="98">
        <v>19</v>
      </c>
      <c r="D19" s="98">
        <v>0.00017405208192881647</v>
      </c>
      <c r="E19" s="98"/>
      <c r="F19" s="98"/>
      <c r="G19" s="98"/>
    </row>
    <row r="24" spans="1:2" ht="13.5">
      <c r="A24" s="97" t="s">
        <v>9</v>
      </c>
      <c r="B24" s="97"/>
    </row>
    <row r="25" spans="1:7" ht="13.5">
      <c r="A25" s="100" t="s">
        <v>91</v>
      </c>
      <c r="B25" s="100"/>
      <c r="C25" s="100"/>
      <c r="D25" s="100"/>
      <c r="E25" s="100"/>
      <c r="F25" s="100"/>
      <c r="G25" s="100">
        <v>0.00017269643179590184</v>
      </c>
    </row>
    <row r="26" spans="1:7" ht="13.5">
      <c r="A26" s="100" t="s">
        <v>139</v>
      </c>
      <c r="B26" s="100"/>
      <c r="C26" s="100"/>
      <c r="D26" s="100"/>
      <c r="E26" s="100"/>
      <c r="F26" s="100"/>
      <c r="G26" s="100">
        <v>2.8623507784899127E-05</v>
      </c>
    </row>
    <row r="27" spans="1:7" ht="13.5">
      <c r="A27" s="12" t="s">
        <v>92</v>
      </c>
      <c r="G27" s="12">
        <v>0.00020131993958080095</v>
      </c>
    </row>
    <row r="28" spans="1:7" ht="13.5">
      <c r="A28" s="12" t="s">
        <v>10</v>
      </c>
      <c r="G28" s="12">
        <v>99.96420500000002</v>
      </c>
    </row>
    <row r="29" spans="1:7" ht="13.5">
      <c r="A29" s="12" t="s">
        <v>93</v>
      </c>
      <c r="G29" s="12">
        <v>3.5970461748425326E-05</v>
      </c>
    </row>
    <row r="30" spans="1:7" ht="13.5">
      <c r="A30" s="100" t="s">
        <v>27</v>
      </c>
      <c r="B30" s="100"/>
      <c r="C30" s="100"/>
      <c r="D30" s="100"/>
      <c r="E30" s="100"/>
      <c r="F30" s="100"/>
      <c r="G30" s="100">
        <v>0.014188725791303494</v>
      </c>
    </row>
    <row r="31" spans="1:7" ht="13.5">
      <c r="A31" s="12" t="s">
        <v>33</v>
      </c>
      <c r="G31" s="12">
        <v>4.992920398712158</v>
      </c>
    </row>
    <row r="32" spans="1:7" ht="13.5">
      <c r="A32" s="12" t="s">
        <v>28</v>
      </c>
      <c r="G32" s="12">
        <f>TINV(0.05,G31)</f>
        <v>2.776445105043803</v>
      </c>
    </row>
    <row r="33" spans="1:7" ht="13.5">
      <c r="A33" s="12" t="s">
        <v>94</v>
      </c>
      <c r="G33" s="12">
        <v>0.039394218270073306</v>
      </c>
    </row>
    <row r="35" spans="1:7" ht="13.5">
      <c r="A35" s="100" t="s">
        <v>65</v>
      </c>
      <c r="B35" s="100"/>
      <c r="C35" s="100"/>
      <c r="D35" s="100"/>
      <c r="E35" s="100"/>
      <c r="F35" s="100"/>
      <c r="G35" s="100">
        <v>0.005997537973904402</v>
      </c>
    </row>
    <row r="36" spans="1:7" ht="13.5">
      <c r="A36" s="12" t="s">
        <v>29</v>
      </c>
      <c r="G36" s="12">
        <v>4</v>
      </c>
    </row>
    <row r="37" spans="1:7" ht="13.5">
      <c r="A37" s="12" t="s">
        <v>28</v>
      </c>
      <c r="G37" s="12">
        <f>TINV(0.05,G36)</f>
        <v>2.776445105043803</v>
      </c>
    </row>
    <row r="38" spans="1:7" ht="13.5">
      <c r="A38" s="12" t="s">
        <v>34</v>
      </c>
      <c r="G38" s="12">
        <v>0.016651834949961187</v>
      </c>
    </row>
    <row r="39" spans="1:9" ht="13.5">
      <c r="A39" s="12" t="s">
        <v>30</v>
      </c>
      <c r="G39" s="12">
        <v>99.94755316505005</v>
      </c>
      <c r="H39" s="12" t="s">
        <v>70</v>
      </c>
      <c r="I39" s="12">
        <v>99.98085683494999</v>
      </c>
    </row>
    <row r="40" spans="1:5" ht="13.5">
      <c r="A40" s="101" t="s">
        <v>66</v>
      </c>
      <c r="B40" s="101"/>
      <c r="C40" s="101"/>
      <c r="D40" s="101"/>
      <c r="E40" s="101"/>
    </row>
    <row r="41" spans="1:7" ht="13.5">
      <c r="A41" s="100" t="s">
        <v>95</v>
      </c>
      <c r="B41" s="100"/>
      <c r="C41" s="100"/>
      <c r="D41" s="100"/>
      <c r="E41" s="100"/>
      <c r="F41" s="100"/>
      <c r="G41" s="100">
        <v>0.005997537973904402</v>
      </c>
    </row>
    <row r="42" spans="1:7" ht="13.5">
      <c r="A42" s="12" t="s">
        <v>96</v>
      </c>
      <c r="G42" s="12">
        <v>4</v>
      </c>
    </row>
    <row r="43" spans="1:7" ht="13.5">
      <c r="A43" s="12" t="s">
        <v>67</v>
      </c>
      <c r="G43" s="12">
        <f>TINV(0.05,C17)</f>
        <v>2.776445105043803</v>
      </c>
    </row>
    <row r="44" spans="1:7" ht="13.5">
      <c r="A44" s="12" t="s">
        <v>68</v>
      </c>
      <c r="G44" s="12">
        <v>0.016651834949961187</v>
      </c>
    </row>
    <row r="45" spans="1:9" ht="13.5">
      <c r="A45" s="12" t="s">
        <v>69</v>
      </c>
      <c r="G45" s="12">
        <v>99.94755316505005</v>
      </c>
      <c r="H45" s="12" t="s">
        <v>70</v>
      </c>
      <c r="I45" s="12">
        <v>99.98085683494999</v>
      </c>
    </row>
    <row r="50" spans="1:10" ht="13.5">
      <c r="A50" s="97" t="s">
        <v>97</v>
      </c>
      <c r="B50" s="97"/>
      <c r="C50" s="97"/>
      <c r="D50" s="97"/>
      <c r="E50" s="97"/>
      <c r="F50" s="97"/>
      <c r="G50" s="97"/>
      <c r="H50" s="97"/>
      <c r="I50" s="102" t="s">
        <v>11</v>
      </c>
      <c r="J50" s="102"/>
    </row>
    <row r="51" spans="1:10" ht="13.5">
      <c r="A51" s="100" t="s">
        <v>79</v>
      </c>
      <c r="B51" s="100"/>
      <c r="C51" s="100"/>
      <c r="D51" s="100"/>
      <c r="E51" s="100"/>
      <c r="F51" s="100"/>
      <c r="G51" s="100">
        <v>0.013141401439568835</v>
      </c>
      <c r="H51" s="100"/>
      <c r="I51" s="102">
        <v>0.013146107088601196</v>
      </c>
      <c r="J51" s="102" t="s">
        <v>12</v>
      </c>
    </row>
    <row r="52" spans="1:10" ht="13.5">
      <c r="A52" s="100" t="s">
        <v>140</v>
      </c>
      <c r="B52" s="100"/>
      <c r="C52" s="100"/>
      <c r="D52" s="100"/>
      <c r="E52" s="100"/>
      <c r="F52" s="100"/>
      <c r="G52" s="100">
        <v>0.005350094184675549</v>
      </c>
      <c r="H52" s="100"/>
      <c r="I52" s="102">
        <v>0.005352009936632365</v>
      </c>
      <c r="J52" s="102" t="s">
        <v>12</v>
      </c>
    </row>
    <row r="53" spans="1:10" ht="13.5">
      <c r="A53" s="100" t="s">
        <v>98</v>
      </c>
      <c r="B53" s="100"/>
      <c r="C53" s="100"/>
      <c r="D53" s="100"/>
      <c r="E53" s="100"/>
      <c r="F53" s="100"/>
      <c r="G53" s="100">
        <v>0.014188725791303494</v>
      </c>
      <c r="H53" s="100"/>
      <c r="I53" s="102">
        <v>0.014193806464327397</v>
      </c>
      <c r="J53" s="102" t="s">
        <v>12</v>
      </c>
    </row>
    <row r="54" spans="1:7" ht="13.5">
      <c r="A54" s="12" t="s">
        <v>31</v>
      </c>
      <c r="G54" s="12">
        <v>4.992920398712158</v>
      </c>
    </row>
    <row r="55" spans="1:7" ht="13.5">
      <c r="A55" s="12" t="s">
        <v>28</v>
      </c>
      <c r="G55" s="12">
        <f>TINV(0.05,G54)</f>
        <v>2.776445105043803</v>
      </c>
    </row>
    <row r="56" spans="1:7" ht="13.5">
      <c r="A56" s="12" t="s">
        <v>32</v>
      </c>
      <c r="G56" s="12">
        <v>0.039394218270073306</v>
      </c>
    </row>
    <row r="58" spans="1:4" ht="13.5">
      <c r="A58" s="101" t="s">
        <v>71</v>
      </c>
      <c r="B58" s="101"/>
      <c r="C58" s="101"/>
      <c r="D58" s="101"/>
    </row>
    <row r="59" spans="1:7" ht="13.5">
      <c r="A59" s="12" t="s">
        <v>72</v>
      </c>
      <c r="G59" s="12">
        <v>0.02837745158260699</v>
      </c>
    </row>
    <row r="70" spans="1:13" ht="13.5">
      <c r="A70" s="97" t="s">
        <v>141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</row>
    <row r="71" spans="1:10" ht="13.5">
      <c r="A71" s="12" t="s">
        <v>142</v>
      </c>
      <c r="J71" s="12">
        <v>4</v>
      </c>
    </row>
    <row r="72" spans="1:10" ht="13.5">
      <c r="A72" s="12" t="s">
        <v>143</v>
      </c>
      <c r="J72" s="12">
        <v>0.0007194092349685065</v>
      </c>
    </row>
    <row r="73" spans="1:10" ht="13.5">
      <c r="A73" s="12" t="s">
        <v>144</v>
      </c>
      <c r="J73" s="12">
        <v>2.8623507784899127E-05</v>
      </c>
    </row>
    <row r="74" spans="1:10" ht="13.5">
      <c r="A74" s="12" t="s">
        <v>145</v>
      </c>
      <c r="J74" s="12">
        <v>15</v>
      </c>
    </row>
    <row r="75" spans="1:10" ht="13.5">
      <c r="A75" s="12" t="s">
        <v>99</v>
      </c>
      <c r="J75" s="12">
        <v>99.96420500000002</v>
      </c>
    </row>
    <row r="77" spans="1:10" ht="13.5">
      <c r="A77" s="12" t="s">
        <v>100</v>
      </c>
      <c r="J77" s="12">
        <v>2.6129568147856633E-06</v>
      </c>
    </row>
    <row r="78" spans="1:10" ht="13.5">
      <c r="A78" s="12" t="s">
        <v>101</v>
      </c>
      <c r="J78" s="12">
        <v>0.00017269643179590184</v>
      </c>
    </row>
    <row r="80" spans="1:12" ht="13.5">
      <c r="A80" s="100" t="s">
        <v>102</v>
      </c>
      <c r="B80" s="100"/>
      <c r="C80" s="100"/>
      <c r="D80" s="100"/>
      <c r="E80" s="100"/>
      <c r="F80" s="100"/>
      <c r="G80" s="100"/>
      <c r="H80" s="100"/>
      <c r="I80" s="100"/>
      <c r="J80" s="102">
        <v>0.001616464294312022</v>
      </c>
      <c r="K80" s="102"/>
      <c r="L80" s="102"/>
    </row>
    <row r="81" spans="1:12" ht="13.5">
      <c r="A81" s="100" t="s">
        <v>103</v>
      </c>
      <c r="B81" s="100"/>
      <c r="C81" s="100"/>
      <c r="D81" s="100"/>
      <c r="E81" s="100"/>
      <c r="F81" s="100"/>
      <c r="G81" s="100"/>
      <c r="H81" s="100"/>
      <c r="I81" s="100"/>
      <c r="J81" s="102">
        <v>0.013141401439568835</v>
      </c>
      <c r="K81" s="102"/>
      <c r="L81" s="102"/>
    </row>
    <row r="82" spans="1:12" ht="13.5">
      <c r="A82" s="100"/>
      <c r="B82" s="100"/>
      <c r="C82" s="100"/>
      <c r="D82" s="100"/>
      <c r="E82" s="100"/>
      <c r="F82" s="100"/>
      <c r="G82" s="100"/>
      <c r="H82" s="100"/>
      <c r="I82" s="100"/>
      <c r="J82" s="102"/>
      <c r="K82" s="102"/>
      <c r="L82" s="102"/>
    </row>
    <row r="83" spans="1:12" ht="13.5">
      <c r="A83" s="100" t="s">
        <v>80</v>
      </c>
      <c r="B83" s="100"/>
      <c r="C83" s="100"/>
      <c r="D83" s="100"/>
      <c r="E83" s="100"/>
      <c r="F83" s="100"/>
      <c r="G83" s="100"/>
      <c r="H83" s="100"/>
      <c r="I83" s="100"/>
      <c r="J83" s="102">
        <v>0.0016170431148949983</v>
      </c>
      <c r="K83" s="102" t="s">
        <v>12</v>
      </c>
      <c r="L83" s="102"/>
    </row>
    <row r="84" spans="1:12" ht="13.5">
      <c r="A84" s="100" t="s">
        <v>104</v>
      </c>
      <c r="B84" s="100"/>
      <c r="C84" s="100"/>
      <c r="D84" s="100"/>
      <c r="E84" s="100"/>
      <c r="F84" s="100"/>
      <c r="G84" s="100"/>
      <c r="H84" s="100"/>
      <c r="I84" s="100"/>
      <c r="J84" s="102">
        <v>0.013146107088601196</v>
      </c>
      <c r="K84" s="102" t="s">
        <v>12</v>
      </c>
      <c r="L84" s="102"/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20"/>
  <sheetViews>
    <sheetView workbookViewId="0" topLeftCell="A1">
      <selection activeCell="B1" sqref="B1:B16384"/>
    </sheetView>
  </sheetViews>
  <sheetFormatPr defaultColWidth="8.796875" defaultRowHeight="15"/>
  <cols>
    <col min="1" max="2" width="7.59765625" style="12" customWidth="1"/>
    <col min="3" max="16384" width="9" style="12" customWidth="1"/>
  </cols>
  <sheetData>
    <row r="1" spans="1:2" ht="13.5">
      <c r="A1" s="12">
        <v>1</v>
      </c>
      <c r="B1" s="12">
        <v>99.9782</v>
      </c>
    </row>
    <row r="2" spans="1:2" ht="13.5">
      <c r="A2" s="12">
        <v>1</v>
      </c>
      <c r="B2" s="12">
        <v>99.9731</v>
      </c>
    </row>
    <row r="3" spans="1:2" ht="13.5">
      <c r="A3" s="12">
        <v>1</v>
      </c>
      <c r="B3" s="12">
        <v>99.9733</v>
      </c>
    </row>
    <row r="4" spans="1:2" ht="13.5">
      <c r="A4" s="12">
        <v>1</v>
      </c>
      <c r="B4" s="12">
        <v>99.9788</v>
      </c>
    </row>
    <row r="5" spans="1:2" ht="13.5">
      <c r="A5" s="12">
        <v>2</v>
      </c>
      <c r="B5" s="12">
        <v>99.9371</v>
      </c>
    </row>
    <row r="6" spans="1:2" ht="13.5">
      <c r="A6" s="12">
        <v>2</v>
      </c>
      <c r="B6" s="12">
        <v>99.9417</v>
      </c>
    </row>
    <row r="7" spans="1:2" ht="13.5">
      <c r="A7" s="12">
        <v>2</v>
      </c>
      <c r="B7" s="12">
        <v>99.9405</v>
      </c>
    </row>
    <row r="8" spans="1:2" ht="13.5">
      <c r="A8" s="12">
        <v>2</v>
      </c>
      <c r="B8" s="12">
        <v>99.9516</v>
      </c>
    </row>
    <row r="9" spans="1:2" ht="13.5">
      <c r="A9" s="12">
        <v>3</v>
      </c>
      <c r="B9" s="12">
        <v>99.9578</v>
      </c>
    </row>
    <row r="10" spans="1:2" ht="13.5">
      <c r="A10" s="12">
        <v>3</v>
      </c>
      <c r="B10" s="12">
        <v>99.9593</v>
      </c>
    </row>
    <row r="11" spans="1:2" ht="13.5">
      <c r="A11" s="12">
        <v>3</v>
      </c>
      <c r="B11" s="12">
        <v>99.9683</v>
      </c>
    </row>
    <row r="12" spans="1:2" ht="13.5">
      <c r="A12" s="12">
        <v>3</v>
      </c>
      <c r="B12" s="12">
        <v>99.9573</v>
      </c>
    </row>
    <row r="13" spans="1:2" ht="13.5">
      <c r="A13" s="12">
        <v>4</v>
      </c>
      <c r="B13" s="12">
        <v>99.9579</v>
      </c>
    </row>
    <row r="14" spans="1:2" ht="13.5">
      <c r="A14" s="12">
        <v>4</v>
      </c>
      <c r="B14" s="12">
        <v>99.9699</v>
      </c>
    </row>
    <row r="15" spans="1:2" ht="13.5">
      <c r="A15" s="12">
        <v>4</v>
      </c>
      <c r="B15" s="12">
        <v>99.9687</v>
      </c>
    </row>
    <row r="16" spans="1:2" ht="13.5">
      <c r="A16" s="12">
        <v>4</v>
      </c>
      <c r="B16" s="12">
        <v>99.9742</v>
      </c>
    </row>
    <row r="17" spans="1:2" ht="13.5">
      <c r="A17" s="12">
        <v>5</v>
      </c>
      <c r="B17" s="12">
        <v>99.977</v>
      </c>
    </row>
    <row r="18" spans="1:2" ht="13.5">
      <c r="A18" s="12">
        <v>5</v>
      </c>
      <c r="B18" s="12">
        <v>99.9674</v>
      </c>
    </row>
    <row r="19" spans="1:2" ht="13.5">
      <c r="A19" s="12">
        <v>5</v>
      </c>
      <c r="B19" s="12">
        <v>99.9764</v>
      </c>
    </row>
    <row r="20" spans="1:2" ht="13.5">
      <c r="A20" s="12">
        <v>5</v>
      </c>
      <c r="B20" s="12">
        <v>99.9756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B39:G56"/>
  <sheetViews>
    <sheetView workbookViewId="0" topLeftCell="A1">
      <selection activeCell="J27" sqref="J27"/>
    </sheetView>
  </sheetViews>
  <sheetFormatPr defaultColWidth="8.796875" defaultRowHeight="15"/>
  <cols>
    <col min="1" max="16384" width="9" style="12" customWidth="1"/>
  </cols>
  <sheetData>
    <row r="39" spans="2:3" ht="13.5">
      <c r="B39" s="12" t="s">
        <v>1</v>
      </c>
      <c r="C39" s="12" t="s">
        <v>1</v>
      </c>
    </row>
    <row r="40" spans="2:7" ht="13.5">
      <c r="B40" s="12">
        <v>4</v>
      </c>
      <c r="C40" s="12">
        <v>4</v>
      </c>
      <c r="F40" s="12" t="s">
        <v>19</v>
      </c>
      <c r="G40" s="12" t="s">
        <v>19</v>
      </c>
    </row>
    <row r="41" spans="6:7" ht="13.5">
      <c r="F41" s="12">
        <v>4</v>
      </c>
      <c r="G41" s="12">
        <v>4</v>
      </c>
    </row>
    <row r="44" spans="2:3" ht="13.5">
      <c r="B44" s="12">
        <v>4</v>
      </c>
      <c r="C44" s="12">
        <v>4</v>
      </c>
    </row>
    <row r="48" spans="2:3" ht="13.5">
      <c r="B48" s="12">
        <v>4</v>
      </c>
      <c r="C48" s="12">
        <v>4</v>
      </c>
    </row>
    <row r="52" spans="2:3" ht="13.5">
      <c r="B52" s="12">
        <v>4</v>
      </c>
      <c r="C52" s="12">
        <v>4</v>
      </c>
    </row>
    <row r="56" spans="2:3" ht="13.5">
      <c r="B56" s="12">
        <v>4</v>
      </c>
      <c r="C56" s="12">
        <v>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ohte</dc:creator>
  <cp:keywords/>
  <dc:description/>
  <cp:lastModifiedBy>新　重光</cp:lastModifiedBy>
  <cp:lastPrinted>2008-01-29T05:37:33Z</cp:lastPrinted>
  <dcterms:created xsi:type="dcterms:W3CDTF">2002-07-03T09:42:13Z</dcterms:created>
  <dcterms:modified xsi:type="dcterms:W3CDTF">2008-07-09T00:19:21Z</dcterms:modified>
  <cp:category/>
  <cp:version/>
  <cp:contentType/>
  <cp:contentStatus/>
</cp:coreProperties>
</file>