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260" windowWidth="15225" windowHeight="8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<sst xmlns="http://schemas.openxmlformats.org/spreadsheetml/2006/main" count="295" uniqueCount="236">
  <si>
    <t>測定誤差変動</t>
  </si>
  <si>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</si>
  <si>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</si>
  <si>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</si>
  <si>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</si>
  <si>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</si>
  <si>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</si>
  <si>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</si>
  <si>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</si>
  <si>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</si>
  <si>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</si>
  <si>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</si>
  <si>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</si>
  <si>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</si>
  <si>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</si>
  <si>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</si>
  <si>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日間変動</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</si>
  <si>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</si>
  <si>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</si>
  <si>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</si>
  <si>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</si>
  <si>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</si>
  <si>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</si>
  <si>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</si>
  <si>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</si>
  <si>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</si>
  <si>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</si>
  <si>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</si>
  <si>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</si>
  <si>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</si>
  <si>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</si>
  <si>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</si>
  <si>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</si>
  <si>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</si>
  <si>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</si>
  <si>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</si>
  <si>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</si>
  <si>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</si>
  <si>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</si>
  <si>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</si>
  <si>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</si>
  <si>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</si>
  <si>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</si>
  <si>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</si>
  <si>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</si>
  <si>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</si>
  <si>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</si>
  <si>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</si>
  <si>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</si>
  <si>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</si>
  <si>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</si>
  <si>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</si>
  <si>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</si>
  <si>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</si>
  <si>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</si>
  <si>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</si>
  <si>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</si>
  <si>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</si>
  <si>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</si>
  <si>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</si>
  <si>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</si>
  <si>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</si>
  <si>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</si>
  <si>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</si>
  <si>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</si>
  <si>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日間変動  σp2^ = (MSp-MSw)/n =</t>
  </si>
  <si>
    <t>測定誤差変動  σw2^ = MSw =</t>
  </si>
  <si>
    <t>Sxx =</t>
  </si>
  <si>
    <t>母回帰係数の自乗　β2^ =</t>
  </si>
  <si>
    <t>総変動  St = MSt =</t>
  </si>
  <si>
    <t>回帰係数  b = Sxy/Sxx =</t>
  </si>
  <si>
    <t>回帰切片  a = y_-bx_ =</t>
  </si>
  <si>
    <t>xの平均　x_ =</t>
  </si>
  <si>
    <t>yの平均　y_ =</t>
  </si>
  <si>
    <t>Syy =</t>
  </si>
  <si>
    <t>Sxy =</t>
  </si>
  <si>
    <t>相対値（％）</t>
  </si>
  <si>
    <t>日間変動の標準不確かさ　up = √(σp2^/p') =</t>
  </si>
  <si>
    <t>測定誤差変動の標準不確かさ　uw = √(σw2^/n'p') =</t>
  </si>
  <si>
    <t>%</t>
  </si>
  <si>
    <t>信頼区間</t>
  </si>
  <si>
    <t>母回帰係数α, βに対する100(1-α)%信頼区間</t>
  </si>
  <si>
    <t>±</t>
  </si>
  <si>
    <t>x0 = x1 :</t>
  </si>
  <si>
    <t>x0 = x_ :</t>
  </si>
  <si>
    <t>x0 = xp :</t>
  </si>
  <si>
    <t>x0における標本y0の100(1-α)%信頼区間</t>
  </si>
  <si>
    <t>x0における標本平均y0_の100(1-α)%信頼区間</t>
  </si>
  <si>
    <t xml:space="preserve">i : p = </t>
  </si>
  <si>
    <t xml:space="preserve">j : n = </t>
  </si>
  <si>
    <t xml:space="preserve">i : p' = </t>
  </si>
  <si>
    <t xml:space="preserve">j : n' = </t>
  </si>
  <si>
    <t>安定性の保証期間</t>
  </si>
  <si>
    <t>相関係数 r = √[SR/Syy] = √[(Sxy^2/Sxx)/Syy] =</t>
  </si>
  <si>
    <t>bの標準誤差　σb^ = s[b] = √(σe2^/Sxx) =</t>
  </si>
  <si>
    <t>回帰変動平方和　SR = Sxy^2/Sxx =</t>
  </si>
  <si>
    <t>回帰直線分析</t>
  </si>
  <si>
    <t>予測値の合成標準不確かさ u = √(up2+uw2) =</t>
  </si>
  <si>
    <t>予測値の拡張不確かさ（包含係数 k = 2 とする） U = ku =</t>
  </si>
  <si>
    <t xml:space="preserve">X = </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</si>
  <si>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</si>
  <si>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</si>
  <si>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</si>
  <si>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</si>
  <si>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</si>
  <si>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</si>
  <si>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</si>
  <si>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</si>
  <si>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x0におけるyの母平均μ0=α+βx0の100(1-α)%信頼区間</t>
  </si>
  <si>
    <t>母平均μ0の推定値：μ0^ = a + bx0</t>
  </si>
  <si>
    <t>標本y0の予測値：y0^ = μ0^ = a + bx0</t>
  </si>
  <si>
    <t>標本平均y0_の予測値：y0_^ = μ0^ = a + bx0</t>
  </si>
  <si>
    <t>回帰直線モデル：　E[y]（理論値） = μ =α + βx         yi（観測値） = α + βxi + εi         y^（推定値） = a + bx</t>
  </si>
  <si>
    <t>&lt;H3棄却&gt;</t>
  </si>
  <si>
    <t>fw = N - p</t>
  </si>
  <si>
    <t>fe = N -2</t>
  </si>
  <si>
    <t>ft = N - 1</t>
  </si>
  <si>
    <t>σw2+nσres2</t>
  </si>
  <si>
    <t>（注３）　N = (pn) = Σni</t>
  </si>
  <si>
    <t>aの標準誤差　σa^ = s[a] = √(VeΣxi2/Sxx) = √[Ve{(1/N)+(x_2/Sxx)}] =</t>
  </si>
  <si>
    <t>t(N-2,0.05) =</t>
  </si>
  <si>
    <t>β : b ± t(N-2,0.05)s[b] =</t>
  </si>
  <si>
    <t>α : a  t(N-2,0.05)s[a] =</t>
  </si>
  <si>
    <t>母平均μ0の標準誤差：s[μ0^] = √[{(1/N)+(x0-x_)^2/Sxx}Ve]</t>
  </si>
  <si>
    <t>μ0 = α + βx0 ： μ0^ ± t(N-2,0.05)s[μ0^]</t>
  </si>
  <si>
    <t>予測誤差：s[y0^] = √[{1+(1/N)+(x0-x_)^2/Sxx}Ve]</t>
  </si>
  <si>
    <t>y0 ： y0^ ± t(N-2,0.05)s[y0^]</t>
  </si>
  <si>
    <t>予測誤差：s[y0_^] = √[{(1/n)+(1/N)+(x0-x_)^2/Sxx}Ve]</t>
  </si>
  <si>
    <t>y0_ ： y0_^ ± t(N-2,0.05)s[y0_^]</t>
  </si>
  <si>
    <t>x(k)^ =</t>
  </si>
  <si>
    <t>log{x(k)}^ =</t>
  </si>
  <si>
    <t>u{x(k)^} =</t>
  </si>
  <si>
    <t>a =</t>
  </si>
  <si>
    <t>b =</t>
  </si>
  <si>
    <t>Ve =</t>
  </si>
  <si>
    <t>y_ =</t>
  </si>
  <si>
    <t>yk_(k) =</t>
  </si>
  <si>
    <t>u[log{x(k)^}] =</t>
  </si>
  <si>
    <t>yki(k, 1) =</t>
  </si>
  <si>
    <t>yki(k, 2) =</t>
  </si>
  <si>
    <t>yki(k, 3) =</t>
  </si>
  <si>
    <t>yki(k, 4) =</t>
  </si>
  <si>
    <t>逆推定</t>
  </si>
  <si>
    <t>m =</t>
  </si>
  <si>
    <t>n =</t>
  </si>
  <si>
    <t>CV{u[x(k)^}] =</t>
  </si>
  <si>
    <t>u{x(k)^} = √[(1/b^2)*{(1/m)+(1/n)+(yk_(k)-y_)^2/(b^2*Sxx)}*Ve]</t>
  </si>
  <si>
    <t>DNA_1 Run1</t>
  </si>
  <si>
    <t>DNA_1 Run1</t>
  </si>
  <si>
    <t>Unkown 1</t>
  </si>
  <si>
    <t>Unkown 2</t>
  </si>
  <si>
    <t>σy(k)^2 =</t>
  </si>
  <si>
    <t>u[log{x(k)^}]' =</t>
  </si>
  <si>
    <t>u{x(k)^}'=</t>
  </si>
  <si>
    <t>u{x(k)^}' = √[(1/b^2)*{(σy(k)^2/m)+((1/n)+(yk_(k)-y_)^2/(b^2*Sxx))*Ve}]</t>
  </si>
  <si>
    <t>%</t>
  </si>
  <si>
    <t>安定性の標準不確かさ ux = √[{X(b+s[b])}^2/3] =</t>
  </si>
  <si>
    <t>Unknown 1</t>
  </si>
  <si>
    <t>Unknown 2</t>
  </si>
  <si>
    <t>評価法１</t>
  </si>
  <si>
    <t>評価法２</t>
  </si>
  <si>
    <t>総分散σtotal^2 = σc^2 + σa^2</t>
  </si>
  <si>
    <t>Calibration分散（σc^2）寄与率(%)</t>
  </si>
  <si>
    <t>Analyte分散（σa^2）寄与率(%)</t>
  </si>
  <si>
    <t>Calibration分散（σc^2）</t>
  </si>
  <si>
    <t>Analyte分散（σa^2）</t>
  </si>
  <si>
    <t>総分散 =</t>
  </si>
  <si>
    <t>総分散σtotal^2 = u{x(k)^}^2（評価法１） or u{x(k)^}'^2（評価法２）</t>
  </si>
  <si>
    <t>読み値の数</t>
  </si>
  <si>
    <t>(m)</t>
  </si>
  <si>
    <t>読み値</t>
  </si>
  <si>
    <t>yi (1)</t>
  </si>
  <si>
    <t>yi (2)</t>
  </si>
  <si>
    <t>ファイル名：回帰分析DNA v1.1 （DNA回帰直線分析自動計算システム） by  Shigemitsu Shin &lt;2004/03/03&gt;</t>
  </si>
  <si>
    <t>Σxi = Tx</t>
  </si>
  <si>
    <t>x_</t>
  </si>
  <si>
    <t>ΣΣyij = Ty</t>
  </si>
  <si>
    <t>y_</t>
  </si>
  <si>
    <t>変換xi←xi-x_</t>
  </si>
  <si>
    <t>ni</t>
  </si>
  <si>
    <t>=Σni = Nt</t>
  </si>
  <si>
    <t>nixi</t>
  </si>
  <si>
    <t>= Σnixi</t>
  </si>
  <si>
    <t>変換yij←yij-y_</t>
  </si>
  <si>
    <t>Σ(j=1～ni)yij</t>
  </si>
  <si>
    <t>= ΣΣyij = Ty</t>
  </si>
  <si>
    <t>(Σ(j=1～ni)yij)^2</t>
  </si>
  <si>
    <t>= Σ(Σyij)^2</t>
  </si>
  <si>
    <t>xiΣ(j=1～ni)yij</t>
  </si>
  <si>
    <t>= Σ(xiΣyij)</t>
  </si>
  <si>
    <t>xi^2</t>
  </si>
  <si>
    <t>= Σxi^2</t>
  </si>
  <si>
    <t>nixi^2</t>
  </si>
  <si>
    <t>= Σnixi^2</t>
  </si>
  <si>
    <t>yij^2</t>
  </si>
  <si>
    <t>Σ(j=1～ni)yij^2</t>
  </si>
  <si>
    <t>= ΣΣyij^2</t>
  </si>
  <si>
    <t>CT = (ΣΣyij)^2/Σni = Ty^2/Σni =</t>
  </si>
  <si>
    <t xml:space="preserve">Sxx = Σnixi^2-(Σnixi)^2/Σni = </t>
  </si>
  <si>
    <t xml:space="preserve">Syy = ΣΣyij^2 - CT = </t>
  </si>
  <si>
    <t xml:space="preserve">Sxy = Σ(xiΣyij)-(Σnixi)(ΣΣyij/Σni) = </t>
  </si>
  <si>
    <t>SSt（総平方和）= Syy = ΣΣyij^2-CT =</t>
  </si>
  <si>
    <t>SSp（級間平方和）= Σ[(Σyij)^2/ni]-CT =</t>
  </si>
  <si>
    <t>SSw（級内平方和）= SSt - SSp =</t>
  </si>
  <si>
    <t>SSr（回帰平方和）= Sxy^2/Sxx =</t>
  </si>
  <si>
    <t>SSrr（残差平方和）= SSp - SSr =</t>
  </si>
  <si>
    <t>SSe（誤差平方和）= SSrr + SSw =</t>
  </si>
  <si>
    <t>SStotal（総平方和）= SSr + SSe =</t>
  </si>
  <si>
    <t>ft = Σni-1 = Nt -1 =</t>
  </si>
  <si>
    <t>fp = p - 1 =</t>
  </si>
  <si>
    <t>fw = Nt - p =</t>
  </si>
  <si>
    <t>fr = 1 =</t>
  </si>
  <si>
    <t>frr = p - 2 =</t>
  </si>
  <si>
    <t>fe = fw + frr = Nt - 2 =</t>
  </si>
  <si>
    <t>MSr（回帰平均平方）= SSr/fr =</t>
  </si>
  <si>
    <t>MSrr（残差平均平方）= SSrr/frr =</t>
  </si>
  <si>
    <t>MSp（級間平均平方）= SSb/fp =</t>
  </si>
  <si>
    <t>MSw（級内平均平方）= SSw/fw =</t>
  </si>
  <si>
    <t>MSt（総平均平方）= SSt/ft =</t>
  </si>
  <si>
    <t>MSe（誤差平均平方）= SSe/fe =</t>
  </si>
  <si>
    <t>Frr = MSrr/MSw =</t>
  </si>
  <si>
    <t>Fp = MSp/MSw =</t>
  </si>
  <si>
    <t>Fr = MSr/MSe =</t>
  </si>
  <si>
    <t>&lt;H1棄却&gt;</t>
  </si>
  <si>
    <t>&lt;H2棄却&gt;</t>
  </si>
  <si>
    <t>予測値の標準不確かさ（ただし、p' =  6, n' = 4 とする）</t>
  </si>
  <si>
    <t>（ただし、X= 6: 安定性保証期間を  6とする）</t>
  </si>
  <si>
    <t>標本サイズ = 24</t>
  </si>
  <si>
    <t>ファイル名：回帰分析DNA v2.0（DNA回帰直線分析自動計算システム）reg_DNA2.xls by  Shigemitsu Shin &lt;2004/03/03&gt;</t>
  </si>
  <si>
    <t>傾き</t>
  </si>
  <si>
    <t>切片</t>
  </si>
  <si>
    <t>x</t>
  </si>
  <si>
    <t>観測値</t>
  </si>
  <si>
    <t>回帰直線</t>
  </si>
  <si>
    <t>μの推定値の信頼区間</t>
  </si>
  <si>
    <t>y の推定値の信頼区間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</si>
</sst>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1">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32">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ck"/>
      <right>
        <color indexed="63"/>
      </right>
      <top style="thick"/>
      <bottom style="thin"/>
    </border>
    <border>
      <left style="thick"/>
      <right>
        <color indexed="63"/>
      </right>
      <top style="thin"/>
      <bottom style="thick"/>
    </border>
    <border>
      <left style="thick"/>
      <right style="thick"/>
      <top style="thick"/>
      <bottom>
        <color indexed="63"/>
      </bottom>
    </border>
    <border>
      <left style="thick"/>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04">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5"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9" borderId="11" xfId="0" applyFill="1" applyBorder="1" applyAlignment="1">
      <alignment/>
    </xf>
    <xf numFmtId="0" fontId="0" fillId="10" borderId="11" xfId="0" applyFill="1" applyBorder="1" applyAlignment="1">
      <alignment/>
    </xf>
    <xf numFmtId="0" fontId="0" fillId="0" borderId="0" xfId="0" applyBorder="1" applyAlignment="1">
      <alignment/>
    </xf>
    <xf numFmtId="0" fontId="0" fillId="5" borderId="25" xfId="0" applyFill="1" applyBorder="1" applyAlignment="1">
      <alignment/>
    </xf>
    <xf numFmtId="0" fontId="0" fillId="5" borderId="26" xfId="0" applyFill="1" applyBorder="1" applyAlignment="1">
      <alignment/>
    </xf>
    <xf numFmtId="0" fontId="0" fillId="3" borderId="27"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8" xfId="0" applyFill="1" applyBorder="1" applyAlignment="1" applyProtection="1">
      <alignment/>
      <protection locked="0"/>
    </xf>
    <xf numFmtId="0" fontId="0" fillId="3" borderId="21" xfId="0" applyFill="1" applyBorder="1" applyAlignment="1">
      <alignment/>
    </xf>
    <xf numFmtId="0" fontId="0" fillId="3" borderId="29" xfId="0" applyFill="1" applyBorder="1" applyAlignment="1" applyProtection="1">
      <alignment/>
      <protection locked="0"/>
    </xf>
    <xf numFmtId="0" fontId="0" fillId="3" borderId="22" xfId="0" applyFill="1" applyBorder="1" applyAlignment="1">
      <alignment/>
    </xf>
    <xf numFmtId="0" fontId="0" fillId="5" borderId="30" xfId="0" applyFill="1" applyBorder="1" applyAlignment="1" applyProtection="1">
      <alignment vertical="distributed"/>
      <protection locked="0"/>
    </xf>
    <xf numFmtId="0" fontId="0" fillId="5" borderId="31" xfId="0" applyFill="1" applyBorder="1" applyAlignment="1">
      <alignment vertical="distributed"/>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0" fillId="0" borderId="30" xfId="0"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3" borderId="30" xfId="0" applyFill="1" applyBorder="1" applyAlignment="1" applyProtection="1">
      <alignment horizontal="center" vertical="center"/>
      <protection locked="0"/>
    </xf>
    <xf numFmtId="0" fontId="0" fillId="3" borderId="31"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49485657"/>
        <c:axId val="42717730"/>
      </c:scatterChart>
      <c:valAx>
        <c:axId val="49485657"/>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42717730"/>
        <c:crosses val="autoZero"/>
        <c:crossBetween val="midCat"/>
        <c:dispUnits/>
      </c:valAx>
      <c:valAx>
        <c:axId val="42717730"/>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4948565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48915251"/>
        <c:axId val="37584076"/>
      </c:scatterChart>
      <c:valAx>
        <c:axId val="48915251"/>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37584076"/>
        <c:crosses val="autoZero"/>
        <c:crossBetween val="midCat"/>
        <c:dispUnits/>
      </c:valAx>
      <c:valAx>
        <c:axId val="37584076"/>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4891525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2712365"/>
        <c:axId val="24411286"/>
      </c:scatterChart>
      <c:valAx>
        <c:axId val="2712365"/>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24411286"/>
        <c:crosses val="autoZero"/>
        <c:crossBetween val="midCat"/>
        <c:dispUnits/>
      </c:valAx>
      <c:valAx>
        <c:axId val="24411286"/>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71236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8374983"/>
        <c:axId val="31157120"/>
      </c:scatterChart>
      <c:valAx>
        <c:axId val="1837498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31157120"/>
        <c:crosses val="autoZero"/>
        <c:crossBetween val="midCat"/>
        <c:dispUnits/>
      </c:valAx>
      <c:valAx>
        <c:axId val="31157120"/>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1837498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11978625"/>
        <c:axId val="40698762"/>
      </c:scatterChart>
      <c:valAx>
        <c:axId val="11978625"/>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40698762"/>
        <c:crosses val="autoZero"/>
        <c:crossBetween val="midCat"/>
        <c:dispUnits/>
      </c:valAx>
      <c:valAx>
        <c:axId val="40698762"/>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197862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30744539"/>
        <c:axId val="8265396"/>
      </c:scatterChart>
      <c:valAx>
        <c:axId val="3074453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8265396"/>
        <c:crosses val="autoZero"/>
        <c:crossBetween val="midCat"/>
        <c:dispUnits/>
      </c:valAx>
      <c:valAx>
        <c:axId val="8265396"/>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3074453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5</xdr:col>
      <xdr:colOff>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5</xdr:col>
      <xdr:colOff>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5</xdr:col>
      <xdr:colOff>28575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067550" y="828675"/>
          <a:ext cx="2057400" cy="361950"/>
        </a:xfrm>
        <a:prstGeom prst="rect">
          <a:avLst/>
        </a:prstGeom>
        <a:solidFill>
          <a:srgbClr val="FFFFFF"/>
        </a:solidFill>
        <a:ln w="1" cmpd="sng">
          <a:noFill/>
        </a:ln>
      </xdr:spPr>
    </xdr:pic>
    <xdr:clientData/>
  </xdr:twoCellAnchor>
  <xdr:twoCellAnchor editAs="oneCell">
    <xdr:from>
      <xdr:col>9</xdr:col>
      <xdr:colOff>962025</xdr:colOff>
      <xdr:row>14</xdr:row>
      <xdr:rowOff>0</xdr:rowOff>
    </xdr:from>
    <xdr:to>
      <xdr:col>11</xdr:col>
      <xdr:colOff>9525</xdr:colOff>
      <xdr:row>15</xdr:row>
      <xdr:rowOff>104775</xdr:rowOff>
    </xdr:to>
    <xdr:pic>
      <xdr:nvPicPr>
        <xdr:cNvPr id="5" name="CommandButton5"/>
        <xdr:cNvPicPr preferRelativeResize="1">
          <a:picLocks noChangeAspect="1"/>
        </xdr:cNvPicPr>
      </xdr:nvPicPr>
      <xdr:blipFill>
        <a:blip r:embed="rId5"/>
        <a:stretch>
          <a:fillRect/>
        </a:stretch>
      </xdr:blipFill>
      <xdr:spPr>
        <a:xfrm>
          <a:off x="7696200" y="2457450"/>
          <a:ext cx="742950" cy="2857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2072"/>
  <sheetViews>
    <sheetView tabSelected="1" workbookViewId="0" topLeftCell="A4">
      <selection activeCell="J17" sqref="J17"/>
    </sheetView>
  </sheetViews>
  <sheetFormatPr defaultColWidth="9.00390625" defaultRowHeight="13.5"/>
  <cols>
    <col min="4" max="4" width="13.875" style="0" bestFit="1" customWidth="1"/>
    <col min="5" max="5" width="10.50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73" t="s">
        <v>228</v>
      </c>
      <c r="B1" s="74"/>
      <c r="C1" s="74"/>
      <c r="D1" s="74"/>
      <c r="E1" s="74"/>
      <c r="F1" s="74"/>
      <c r="G1" s="74"/>
      <c r="H1" s="74"/>
      <c r="I1" s="74"/>
      <c r="J1" s="74"/>
      <c r="K1" s="28"/>
    </row>
    <row r="2" spans="1:11" ht="14.25" thickTop="1">
      <c r="A2" s="2" t="s">
        <v>18</v>
      </c>
      <c r="B2" s="3"/>
      <c r="C2" s="3"/>
      <c r="D2" s="3"/>
      <c r="E2" s="3"/>
      <c r="F2" s="3"/>
      <c r="G2" s="3"/>
      <c r="H2" s="3"/>
      <c r="I2" s="3"/>
      <c r="J2" s="3"/>
      <c r="K2" s="4"/>
    </row>
    <row r="3" spans="1:11" ht="13.5">
      <c r="A3" s="5" t="s">
        <v>7</v>
      </c>
      <c r="B3" s="6"/>
      <c r="C3" s="6"/>
      <c r="D3" s="6"/>
      <c r="E3" s="6"/>
      <c r="F3" s="6"/>
      <c r="G3" s="6"/>
      <c r="H3" s="6"/>
      <c r="I3" s="6"/>
      <c r="J3" s="6"/>
      <c r="K3" s="7"/>
    </row>
    <row r="4" spans="1:11" ht="13.5">
      <c r="A4" s="5" t="s">
        <v>104</v>
      </c>
      <c r="B4" s="6"/>
      <c r="C4" s="6"/>
      <c r="D4" s="6"/>
      <c r="E4" s="6"/>
      <c r="F4" s="6"/>
      <c r="G4" s="6"/>
      <c r="H4" s="6"/>
      <c r="I4" s="6"/>
      <c r="J4" s="6"/>
      <c r="K4" s="7"/>
    </row>
    <row r="5" spans="1:11" ht="13.5">
      <c r="A5" s="5" t="s">
        <v>3</v>
      </c>
      <c r="B5" s="6"/>
      <c r="C5" s="6"/>
      <c r="D5" s="6"/>
      <c r="E5" s="6"/>
      <c r="F5" s="6"/>
      <c r="G5" s="6"/>
      <c r="H5" s="6"/>
      <c r="I5" s="6"/>
      <c r="J5" s="6"/>
      <c r="K5" s="7"/>
    </row>
    <row r="6" spans="1:11" ht="13.5">
      <c r="A6" s="5" t="s">
        <v>12</v>
      </c>
      <c r="B6" s="6"/>
      <c r="C6" s="6"/>
      <c r="D6" s="6"/>
      <c r="E6" s="6"/>
      <c r="F6" s="6"/>
      <c r="G6" s="6"/>
      <c r="H6" s="6"/>
      <c r="I6" s="6"/>
      <c r="J6" s="6"/>
      <c r="K6" s="7"/>
    </row>
    <row r="7" spans="1:11" ht="13.5">
      <c r="A7" s="5" t="s">
        <v>13</v>
      </c>
      <c r="B7" s="6"/>
      <c r="C7" s="6"/>
      <c r="D7" s="6"/>
      <c r="E7" s="6"/>
      <c r="F7" s="6"/>
      <c r="G7" s="6"/>
      <c r="H7" s="6"/>
      <c r="I7" s="6"/>
      <c r="J7" s="6"/>
      <c r="K7" s="7"/>
    </row>
    <row r="8" spans="1:11" ht="13.5">
      <c r="A8" s="5" t="s">
        <v>8</v>
      </c>
      <c r="B8" s="6"/>
      <c r="C8" s="6"/>
      <c r="D8" s="6"/>
      <c r="E8" s="6"/>
      <c r="F8" s="6"/>
      <c r="G8" s="6"/>
      <c r="H8" s="6"/>
      <c r="I8" s="6"/>
      <c r="J8" s="6"/>
      <c r="K8" s="7"/>
    </row>
    <row r="9" spans="1:11" ht="13.5">
      <c r="A9" s="5" t="s">
        <v>9</v>
      </c>
      <c r="B9" s="6"/>
      <c r="C9" s="6"/>
      <c r="D9" s="6"/>
      <c r="E9" s="6"/>
      <c r="F9" s="6"/>
      <c r="G9" s="6"/>
      <c r="H9" s="6"/>
      <c r="I9" s="6"/>
      <c r="J9" s="6"/>
      <c r="K9" s="7"/>
    </row>
    <row r="10" spans="1:34" ht="13.5">
      <c r="A10" s="5" t="s">
        <v>5</v>
      </c>
      <c r="B10" s="6"/>
      <c r="C10" s="6"/>
      <c r="D10" s="6"/>
      <c r="E10" s="6"/>
      <c r="F10" s="6"/>
      <c r="G10" s="6"/>
      <c r="H10" s="6"/>
      <c r="I10" s="6"/>
      <c r="J10" s="6"/>
      <c r="K10" s="7"/>
      <c r="AF10">
        <v>0.22666666666634683</v>
      </c>
      <c r="AG10">
        <v>-1.6733333333336304</v>
      </c>
      <c r="AH10">
        <v>1.626666666666324</v>
      </c>
    </row>
    <row r="11" spans="1:34" ht="13.5">
      <c r="A11" s="5" t="s">
        <v>10</v>
      </c>
      <c r="B11" s="6"/>
      <c r="C11" s="6"/>
      <c r="D11" s="6"/>
      <c r="E11" s="6"/>
      <c r="F11" s="6"/>
      <c r="G11" s="6"/>
      <c r="H11" s="6"/>
      <c r="I11" s="6"/>
      <c r="J11" s="6"/>
      <c r="K11" s="7"/>
      <c r="AF11">
        <v>0.8266666666663696</v>
      </c>
      <c r="AG11">
        <v>-7.873333333333676</v>
      </c>
      <c r="AH11">
        <v>-1.2733333333336532</v>
      </c>
    </row>
    <row r="12" spans="1:34" ht="13.5">
      <c r="A12" s="5" t="s">
        <v>11</v>
      </c>
      <c r="B12" s="6"/>
      <c r="C12" s="6"/>
      <c r="D12" s="6"/>
      <c r="E12" s="6"/>
      <c r="F12" s="6"/>
      <c r="G12" s="6"/>
      <c r="H12" s="6"/>
      <c r="I12" s="6"/>
      <c r="J12" s="6"/>
      <c r="K12" s="7"/>
      <c r="AF12">
        <v>-0.9733333333336986</v>
      </c>
      <c r="AG12">
        <v>4.426666666666279</v>
      </c>
      <c r="AH12">
        <v>-3.4733333333336986</v>
      </c>
    </row>
    <row r="13" spans="1:34" ht="14.25" thickBot="1">
      <c r="A13" s="8" t="s">
        <v>14</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81" t="s">
        <v>103</v>
      </c>
      <c r="B15" s="77" t="s">
        <v>16</v>
      </c>
      <c r="C15" s="78"/>
      <c r="D15" s="49" t="s">
        <v>88</v>
      </c>
      <c r="E15" s="51">
        <v>6</v>
      </c>
      <c r="F15" s="12"/>
      <c r="G15" s="75" t="s">
        <v>102</v>
      </c>
      <c r="H15" s="56" t="s">
        <v>90</v>
      </c>
      <c r="I15" s="58">
        <v>6</v>
      </c>
      <c r="J15" s="54"/>
      <c r="K15" s="55"/>
      <c r="L15" s="13"/>
      <c r="M15" s="11"/>
      <c r="N15" s="54"/>
      <c r="O15" s="1"/>
      <c r="P15" s="1"/>
      <c r="AF15">
        <v>3.8266666666663696</v>
      </c>
      <c r="AG15">
        <v>-2.9733333333336986</v>
      </c>
      <c r="AH15">
        <v>1.9266666666662786</v>
      </c>
    </row>
    <row r="16" spans="1:34" ht="14.25" thickBot="1">
      <c r="A16" s="82"/>
      <c r="B16" s="79" t="s">
        <v>0</v>
      </c>
      <c r="C16" s="80"/>
      <c r="D16" s="50" t="s">
        <v>89</v>
      </c>
      <c r="E16" s="52">
        <v>4</v>
      </c>
      <c r="F16" s="12"/>
      <c r="G16" s="76"/>
      <c r="H16" s="57" t="s">
        <v>91</v>
      </c>
      <c r="I16" s="59">
        <v>4</v>
      </c>
      <c r="J16" s="54"/>
      <c r="K16" s="55"/>
      <c r="L16" s="13"/>
      <c r="M16" s="11"/>
      <c r="N16" s="54"/>
      <c r="O16" s="1"/>
      <c r="P16" s="1"/>
      <c r="AF16">
        <v>-1.1733333333336304</v>
      </c>
      <c r="AG16">
        <v>-0.17333333333363043</v>
      </c>
      <c r="AH16">
        <v>-9.973333333333699</v>
      </c>
    </row>
    <row r="17" spans="1:34" ht="15" thickBot="1" thickTop="1">
      <c r="A17" s="47"/>
      <c r="B17" s="47"/>
      <c r="C17" s="18"/>
      <c r="D17" s="18"/>
      <c r="E17" s="48"/>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89" t="s">
        <v>92</v>
      </c>
      <c r="H18" s="91" t="s">
        <v>99</v>
      </c>
      <c r="I18" s="93">
        <v>6</v>
      </c>
      <c r="J18" s="53"/>
      <c r="K18" s="21"/>
      <c r="L18" s="13"/>
      <c r="M18" s="55"/>
      <c r="N18" s="27"/>
      <c r="O18" s="27"/>
      <c r="P18" s="27"/>
      <c r="Q18" s="1"/>
      <c r="AF18">
        <v>-4.373333333333676</v>
      </c>
      <c r="AG18">
        <v>0.7266666666663468</v>
      </c>
      <c r="AH18">
        <v>-3.4733333333336986</v>
      </c>
    </row>
    <row r="19" spans="7:34" ht="14.25" thickBot="1">
      <c r="G19" s="90"/>
      <c r="H19" s="92"/>
      <c r="I19" s="94"/>
      <c r="J19" s="18"/>
      <c r="K19" s="18"/>
      <c r="L19" s="18"/>
      <c r="M19" s="60"/>
      <c r="N19" s="27"/>
      <c r="O19" s="27"/>
      <c r="P19" s="27"/>
      <c r="Q19" s="1"/>
      <c r="AF19">
        <v>-3.273333333333653</v>
      </c>
      <c r="AG19">
        <v>-2.1733333333336304</v>
      </c>
      <c r="AH19">
        <v>8.026666666666301</v>
      </c>
    </row>
    <row r="20" spans="7:34" ht="15" thickBot="1" thickTop="1">
      <c r="G20" s="27"/>
      <c r="H20" s="55"/>
      <c r="I20" s="27"/>
      <c r="J20" s="18"/>
      <c r="K20" s="18"/>
      <c r="L20" s="18"/>
      <c r="M20" s="1"/>
      <c r="N20" s="1"/>
      <c r="O20" s="1"/>
      <c r="P20" s="1"/>
      <c r="Q20" s="1"/>
      <c r="AF20">
        <v>-2.5733333333337214</v>
      </c>
      <c r="AG20">
        <v>-5.873333333333676</v>
      </c>
      <c r="AH20">
        <v>4.526666666666301</v>
      </c>
    </row>
    <row r="21" spans="7:34" ht="14.25" thickTop="1">
      <c r="G21" s="95" t="s">
        <v>101</v>
      </c>
      <c r="H21" s="96"/>
      <c r="I21" s="96"/>
      <c r="J21" s="96"/>
      <c r="K21" s="96"/>
      <c r="L21" s="97"/>
      <c r="M21" s="1"/>
      <c r="N21" s="1"/>
      <c r="O21" s="1"/>
      <c r="P21" s="1"/>
      <c r="AF21">
        <v>1.8266666666663696</v>
      </c>
      <c r="AG21">
        <v>-6.17333333333363</v>
      </c>
      <c r="AH21">
        <v>2.626666666666324</v>
      </c>
    </row>
    <row r="22" spans="7:34" ht="13.5">
      <c r="G22" s="98"/>
      <c r="H22" s="99"/>
      <c r="I22" s="99"/>
      <c r="J22" s="99"/>
      <c r="K22" s="99"/>
      <c r="L22" s="100"/>
      <c r="M22" s="1"/>
      <c r="N22" s="1"/>
      <c r="O22" s="1"/>
      <c r="P22" s="1"/>
      <c r="AF22">
        <v>5.026666666666301</v>
      </c>
      <c r="AG22">
        <v>1.0266666666663014</v>
      </c>
      <c r="AH22">
        <v>7.526666666666301</v>
      </c>
    </row>
    <row r="23" spans="7:34" ht="13.5">
      <c r="G23" s="98"/>
      <c r="H23" s="99"/>
      <c r="I23" s="99"/>
      <c r="J23" s="99"/>
      <c r="K23" s="99"/>
      <c r="L23" s="100"/>
      <c r="M23" s="1"/>
      <c r="N23" s="1"/>
      <c r="O23" s="1"/>
      <c r="P23" s="1"/>
      <c r="AF23">
        <v>5.726666666666347</v>
      </c>
      <c r="AG23">
        <v>1.5266666666663014</v>
      </c>
      <c r="AH23">
        <v>2.226666666666347</v>
      </c>
    </row>
    <row r="24" spans="7:34" ht="14.25" thickBot="1">
      <c r="G24" s="98"/>
      <c r="H24" s="99"/>
      <c r="I24" s="99"/>
      <c r="J24" s="99"/>
      <c r="K24" s="99"/>
      <c r="L24" s="100"/>
      <c r="M24" s="1"/>
      <c r="N24" s="1"/>
      <c r="O24" s="1"/>
      <c r="P24" s="1"/>
      <c r="AF24">
        <v>4.026666666666301</v>
      </c>
      <c r="AG24">
        <v>4.226666666666347</v>
      </c>
      <c r="AH24">
        <v>5.526666666666301</v>
      </c>
    </row>
    <row r="25" spans="1:16" ht="14.25" thickTop="1">
      <c r="A25" s="83" t="s">
        <v>4</v>
      </c>
      <c r="B25" s="84"/>
      <c r="C25" s="85"/>
      <c r="D25" s="23" t="s">
        <v>1</v>
      </c>
      <c r="E25" s="14">
        <v>32</v>
      </c>
      <c r="G25" s="98"/>
      <c r="H25" s="99"/>
      <c r="I25" s="99"/>
      <c r="J25" s="99"/>
      <c r="K25" s="99"/>
      <c r="L25" s="100"/>
      <c r="M25" s="22"/>
      <c r="N25" s="22"/>
      <c r="O25" s="22"/>
      <c r="P25" s="22"/>
    </row>
    <row r="26" spans="1:16" ht="14.25" thickBot="1">
      <c r="A26" s="86"/>
      <c r="B26" s="87"/>
      <c r="C26" s="88"/>
      <c r="D26" s="24" t="s">
        <v>2</v>
      </c>
      <c r="E26" s="15">
        <v>3</v>
      </c>
      <c r="G26" s="101"/>
      <c r="H26" s="102"/>
      <c r="I26" s="102"/>
      <c r="J26" s="102"/>
      <c r="K26" s="102"/>
      <c r="L26" s="103"/>
      <c r="M26" s="22"/>
      <c r="N26" s="22"/>
      <c r="O26" s="22"/>
      <c r="P26" s="22"/>
    </row>
    <row r="27" spans="10:16" ht="15" thickBot="1" thickTop="1">
      <c r="J27" s="25"/>
      <c r="K27" s="25"/>
      <c r="L27" s="25"/>
      <c r="M27" s="25"/>
      <c r="N27" s="25"/>
      <c r="O27" s="25"/>
      <c r="P27" s="25"/>
    </row>
    <row r="28" spans="1:16" ht="15" thickBot="1" thickTop="1">
      <c r="A28" s="61" t="s">
        <v>6</v>
      </c>
      <c r="B28" s="63" t="s">
        <v>148</v>
      </c>
      <c r="C28" s="64"/>
      <c r="D28" s="64"/>
      <c r="E28" s="64"/>
      <c r="F28" s="64"/>
      <c r="G28" s="64"/>
      <c r="H28" s="64"/>
      <c r="I28" s="64"/>
      <c r="J28" s="64"/>
      <c r="K28" s="64"/>
      <c r="L28" s="65"/>
      <c r="M28" s="62"/>
      <c r="N28" s="62"/>
      <c r="O28" s="20"/>
      <c r="P28" s="18"/>
    </row>
    <row r="29" spans="10:16" ht="15" thickBot="1" thickTop="1">
      <c r="J29" s="18"/>
      <c r="K29" s="18"/>
      <c r="L29" s="18"/>
      <c r="M29" s="18"/>
      <c r="N29" s="18"/>
      <c r="O29" s="18"/>
      <c r="P29" s="18"/>
    </row>
    <row r="30" spans="1:12" ht="13.5">
      <c r="A30" s="26" t="s">
        <v>96</v>
      </c>
      <c r="B30" s="26"/>
      <c r="C30" s="29" t="s">
        <v>17</v>
      </c>
      <c r="D30" s="29"/>
      <c r="E30" s="29"/>
      <c r="F30" s="29"/>
      <c r="H30" s="70" t="s">
        <v>168</v>
      </c>
      <c r="J30" s="68" t="s">
        <v>170</v>
      </c>
      <c r="K30" s="29" t="s">
        <v>157</v>
      </c>
      <c r="L30" s="29" t="s">
        <v>158</v>
      </c>
    </row>
    <row r="31" spans="1:12" ht="14.25" thickBot="1">
      <c r="A31" s="29" t="s">
        <v>15</v>
      </c>
      <c r="B31" s="29" t="s">
        <v>100</v>
      </c>
      <c r="C31" s="29">
        <v>1</v>
      </c>
      <c r="D31" s="29">
        <v>2</v>
      </c>
      <c r="E31" s="29">
        <v>3</v>
      </c>
      <c r="F31" s="29">
        <v>4</v>
      </c>
      <c r="H31" s="71" t="s">
        <v>169</v>
      </c>
      <c r="J31" s="29" t="s">
        <v>15</v>
      </c>
      <c r="K31" s="29" t="s">
        <v>171</v>
      </c>
      <c r="L31" s="29" t="s">
        <v>172</v>
      </c>
    </row>
    <row r="32" spans="1:12" ht="14.25" thickBot="1">
      <c r="A32" s="29">
        <v>1</v>
      </c>
      <c r="B32" s="29">
        <v>5E-06</v>
      </c>
      <c r="C32" s="30">
        <v>36.495017</v>
      </c>
      <c r="D32" s="31">
        <v>36.922495</v>
      </c>
      <c r="E32" s="31">
        <v>36.921053</v>
      </c>
      <c r="F32" s="31">
        <v>36.038123</v>
      </c>
      <c r="H32" s="72">
        <v>4</v>
      </c>
      <c r="J32" s="29">
        <v>1</v>
      </c>
      <c r="K32" s="29">
        <v>24.556122</v>
      </c>
      <c r="L32" s="29">
        <v>29.77312</v>
      </c>
    </row>
    <row r="33" spans="1:12" ht="13.5">
      <c r="A33" s="29">
        <v>2</v>
      </c>
      <c r="B33" s="29">
        <v>5E-05</v>
      </c>
      <c r="C33" s="32">
        <v>32.089629</v>
      </c>
      <c r="D33" s="32">
        <v>32.456186</v>
      </c>
      <c r="E33" s="32">
        <v>32.010526</v>
      </c>
      <c r="F33" s="32">
        <v>32.199214</v>
      </c>
      <c r="J33" s="29">
        <v>2</v>
      </c>
      <c r="K33" s="29">
        <v>24.570545</v>
      </c>
      <c r="L33" s="29">
        <v>29.929716</v>
      </c>
    </row>
    <row r="34" spans="1:12" ht="13.5">
      <c r="A34" s="29">
        <v>3</v>
      </c>
      <c r="B34" s="29">
        <v>0.0005</v>
      </c>
      <c r="C34" s="31">
        <v>28.939744</v>
      </c>
      <c r="D34" s="31">
        <v>28.981481</v>
      </c>
      <c r="E34" s="31">
        <v>29.051813</v>
      </c>
      <c r="F34" s="31">
        <v>29.06</v>
      </c>
      <c r="J34" s="29">
        <v>3</v>
      </c>
      <c r="K34" s="29">
        <v>24.589059</v>
      </c>
      <c r="L34" s="29">
        <v>29.862843</v>
      </c>
    </row>
    <row r="35" spans="1:12" ht="13.5">
      <c r="A35" s="29">
        <v>4</v>
      </c>
      <c r="B35" s="29">
        <v>0.005</v>
      </c>
      <c r="C35" s="32">
        <v>26.26808</v>
      </c>
      <c r="D35" s="32">
        <v>26.258896</v>
      </c>
      <c r="E35" s="32">
        <v>26.283251</v>
      </c>
      <c r="F35" s="32">
        <v>26.286935</v>
      </c>
      <c r="J35" s="29">
        <v>4</v>
      </c>
      <c r="K35" s="29">
        <v>24.525735</v>
      </c>
      <c r="L35" s="29">
        <v>29.926797</v>
      </c>
    </row>
    <row r="36" spans="1:12" ht="13.5">
      <c r="A36" s="29">
        <v>5</v>
      </c>
      <c r="B36" s="29">
        <v>0.05</v>
      </c>
      <c r="C36" s="31">
        <v>24.26808</v>
      </c>
      <c r="D36" s="31">
        <v>24.020253</v>
      </c>
      <c r="E36" s="31">
        <v>24.035669</v>
      </c>
      <c r="F36" s="31">
        <v>23.955565</v>
      </c>
      <c r="J36" s="29">
        <v>5</v>
      </c>
      <c r="K36" s="29"/>
      <c r="L36" s="29"/>
    </row>
    <row r="37" spans="1:6" ht="13.5">
      <c r="A37" s="29">
        <v>6</v>
      </c>
      <c r="B37" s="29">
        <v>0.5</v>
      </c>
      <c r="C37" s="32">
        <v>21.35567</v>
      </c>
      <c r="D37" s="32">
        <v>21.290754</v>
      </c>
      <c r="E37" s="32">
        <v>21.223558</v>
      </c>
      <c r="F37" s="32">
        <v>21.211608</v>
      </c>
    </row>
    <row r="39" spans="1:5" ht="13.5">
      <c r="A39" t="s">
        <v>174</v>
      </c>
      <c r="B39">
        <v>0.555555</v>
      </c>
      <c r="D39" t="s">
        <v>176</v>
      </c>
      <c r="E39">
        <v>677.6236</v>
      </c>
    </row>
    <row r="40" spans="1:5" ht="13.5">
      <c r="A40" t="s">
        <v>175</v>
      </c>
      <c r="B40">
        <v>0.09259250000000001</v>
      </c>
      <c r="D40" t="s">
        <v>177</v>
      </c>
      <c r="E40">
        <v>28.23431666666667</v>
      </c>
    </row>
    <row r="42" spans="1:8" ht="13.5">
      <c r="A42" t="s">
        <v>178</v>
      </c>
      <c r="C42">
        <v>-5.30102999566398</v>
      </c>
      <c r="D42">
        <v>-4.30102999566398</v>
      </c>
      <c r="E42">
        <v>-3.301029995663981</v>
      </c>
      <c r="F42">
        <v>-2.301029995663981</v>
      </c>
      <c r="G42">
        <v>-1.301029995663981</v>
      </c>
      <c r="H42">
        <v>-0.30102999566398114</v>
      </c>
    </row>
    <row r="43" spans="1:10" ht="13.5">
      <c r="A43" t="s">
        <v>179</v>
      </c>
      <c r="C43">
        <v>4</v>
      </c>
      <c r="D43">
        <v>4</v>
      </c>
      <c r="E43">
        <v>4</v>
      </c>
      <c r="F43">
        <v>4</v>
      </c>
      <c r="G43">
        <v>4</v>
      </c>
      <c r="H43">
        <v>4</v>
      </c>
      <c r="I43">
        <v>24</v>
      </c>
      <c r="J43" s="66" t="s">
        <v>180</v>
      </c>
    </row>
    <row r="44" spans="1:10" ht="13.5">
      <c r="A44" t="s">
        <v>181</v>
      </c>
      <c r="C44">
        <v>-21.20411998265592</v>
      </c>
      <c r="D44">
        <v>-17.20411998265592</v>
      </c>
      <c r="E44">
        <v>-13.20411998265592</v>
      </c>
      <c r="F44">
        <v>-9.20411998265592</v>
      </c>
      <c r="G44">
        <v>-5.20411998265592</v>
      </c>
      <c r="H44">
        <v>-1.204119982655924</v>
      </c>
      <c r="I44">
        <v>-67.22471989593552</v>
      </c>
      <c r="J44" s="66" t="s">
        <v>182</v>
      </c>
    </row>
    <row r="45" spans="1:8" ht="13.5">
      <c r="A45" t="s">
        <v>183</v>
      </c>
      <c r="C45">
        <v>36.495017</v>
      </c>
      <c r="D45">
        <v>32.089629</v>
      </c>
      <c r="E45">
        <v>28.939744</v>
      </c>
      <c r="F45">
        <v>26.26808</v>
      </c>
      <c r="G45">
        <v>24.26808</v>
      </c>
      <c r="H45">
        <v>21.35567</v>
      </c>
    </row>
    <row r="46" spans="3:8" ht="13.5">
      <c r="C46">
        <v>36.922495</v>
      </c>
      <c r="D46">
        <v>32.456186</v>
      </c>
      <c r="E46">
        <v>28.981481</v>
      </c>
      <c r="F46">
        <v>26.258896</v>
      </c>
      <c r="G46">
        <v>24.020253</v>
      </c>
      <c r="H46">
        <v>21.290754</v>
      </c>
    </row>
    <row r="47" spans="3:8" ht="13.5">
      <c r="C47">
        <v>36.921053</v>
      </c>
      <c r="D47">
        <v>32.010526</v>
      </c>
      <c r="E47">
        <v>29.051813</v>
      </c>
      <c r="F47">
        <v>26.283251</v>
      </c>
      <c r="G47">
        <v>24.035669</v>
      </c>
      <c r="H47">
        <v>21.223558</v>
      </c>
    </row>
    <row r="48" spans="3:8" ht="13.5">
      <c r="C48">
        <v>36.038123</v>
      </c>
      <c r="D48">
        <v>32.199214</v>
      </c>
      <c r="E48">
        <v>29.06</v>
      </c>
      <c r="F48">
        <v>26.286935</v>
      </c>
      <c r="G48">
        <v>23.955565</v>
      </c>
      <c r="H48">
        <v>21.211608</v>
      </c>
    </row>
    <row r="49" spans="1:10" ht="13.5">
      <c r="A49" t="s">
        <v>184</v>
      </c>
      <c r="C49">
        <v>146.376688</v>
      </c>
      <c r="D49">
        <v>128.75555500000002</v>
      </c>
      <c r="E49">
        <v>116.033038</v>
      </c>
      <c r="F49">
        <v>105.097162</v>
      </c>
      <c r="G49">
        <v>96.27956700000001</v>
      </c>
      <c r="H49">
        <v>85.08158999999999</v>
      </c>
      <c r="I49">
        <v>677.6236000000001</v>
      </c>
      <c r="J49" s="66" t="s">
        <v>185</v>
      </c>
    </row>
    <row r="50" spans="1:10" ht="13.5">
      <c r="A50" t="s">
        <v>186</v>
      </c>
      <c r="C50">
        <v>21426.134789849344</v>
      </c>
      <c r="D50">
        <v>16577.992943358022</v>
      </c>
      <c r="E50">
        <v>13463.665907509445</v>
      </c>
      <c r="F50">
        <v>11045.413460454243</v>
      </c>
      <c r="G50">
        <v>9269.75502170749</v>
      </c>
      <c r="H50">
        <v>7238.876956928101</v>
      </c>
      <c r="I50">
        <v>79021.83907980664</v>
      </c>
      <c r="J50" s="66" t="s">
        <v>187</v>
      </c>
    </row>
    <row r="51" spans="1:10" ht="13.5">
      <c r="A51" t="s">
        <v>188</v>
      </c>
      <c r="C51">
        <v>-775.9472137539478</v>
      </c>
      <c r="D51">
        <v>-553.7815041633634</v>
      </c>
      <c r="E51">
        <v>-383.0285389260184</v>
      </c>
      <c r="F51">
        <v>-241.83172222115658</v>
      </c>
      <c r="G51">
        <v>-125.26260463653986</v>
      </c>
      <c r="H51">
        <v>-25.61211066878461</v>
      </c>
      <c r="I51">
        <v>-2105.4636943698106</v>
      </c>
      <c r="J51" s="66" t="s">
        <v>189</v>
      </c>
    </row>
    <row r="53" spans="1:10" ht="13.5">
      <c r="A53" t="s">
        <v>190</v>
      </c>
      <c r="C53">
        <v>28.10091901492926</v>
      </c>
      <c r="D53">
        <v>18.498859023601298</v>
      </c>
      <c r="E53">
        <v>10.896799032273336</v>
      </c>
      <c r="F53">
        <v>5.294739040945376</v>
      </c>
      <c r="G53">
        <v>1.6926790496174156</v>
      </c>
      <c r="H53">
        <v>0.0906190582894564</v>
      </c>
      <c r="I53">
        <v>64.57461421965614</v>
      </c>
      <c r="J53" s="66" t="s">
        <v>191</v>
      </c>
    </row>
    <row r="54" spans="1:10" ht="13.5">
      <c r="A54" t="s">
        <v>192</v>
      </c>
      <c r="C54">
        <v>112.4036760597172</v>
      </c>
      <c r="D54">
        <v>73.9954360944052</v>
      </c>
      <c r="E54">
        <v>43.5871961290932</v>
      </c>
      <c r="F54">
        <v>21.17895616378152</v>
      </c>
      <c r="G54">
        <v>6.77071619846968</v>
      </c>
      <c r="H54">
        <v>0.3624762331578256</v>
      </c>
      <c r="I54">
        <v>258.2984568786247</v>
      </c>
      <c r="J54" s="66" t="s">
        <v>193</v>
      </c>
    </row>
    <row r="55" spans="1:8" ht="13.5">
      <c r="A55" t="s">
        <v>194</v>
      </c>
      <c r="C55">
        <v>1331.8862658302887</v>
      </c>
      <c r="D55">
        <v>1029.744289357641</v>
      </c>
      <c r="E55">
        <v>837.508782785536</v>
      </c>
      <c r="F55">
        <v>690.0120268864</v>
      </c>
      <c r="G55">
        <v>588.9397068864</v>
      </c>
      <c r="H55">
        <v>456.0646411489</v>
      </c>
    </row>
    <row r="56" spans="3:8" ht="13.5">
      <c r="C56">
        <v>1363.2706370250248</v>
      </c>
      <c r="D56">
        <v>1053.4040096665963</v>
      </c>
      <c r="E56">
        <v>839.9262409533609</v>
      </c>
      <c r="F56">
        <v>689.529619138816</v>
      </c>
      <c r="G56">
        <v>576.972554184009</v>
      </c>
      <c r="H56">
        <v>453.296205888516</v>
      </c>
    </row>
    <row r="57" spans="3:8" ht="13.5">
      <c r="C57">
        <v>1363.164154628809</v>
      </c>
      <c r="D57">
        <v>1024.6737747966758</v>
      </c>
      <c r="E57">
        <v>844.007838586969</v>
      </c>
      <c r="F57">
        <v>690.809283129001</v>
      </c>
      <c r="G57">
        <v>577.713384277561</v>
      </c>
      <c r="H57">
        <v>450.439414179364</v>
      </c>
    </row>
    <row r="58" spans="3:8" ht="13.5">
      <c r="C58">
        <v>1298.7463093631288</v>
      </c>
      <c r="D58">
        <v>1036.789382217796</v>
      </c>
      <c r="E58">
        <v>844.4835999999999</v>
      </c>
      <c r="F58">
        <v>691.002951694225</v>
      </c>
      <c r="G58">
        <v>573.869094469225</v>
      </c>
      <c r="H58">
        <v>449.9323139456639</v>
      </c>
    </row>
    <row r="59" spans="1:10" ht="13.5">
      <c r="A59" t="s">
        <v>195</v>
      </c>
      <c r="C59">
        <v>5357.067366847251</v>
      </c>
      <c r="D59">
        <v>4144.61145603871</v>
      </c>
      <c r="E59">
        <v>3365.926462325866</v>
      </c>
      <c r="F59">
        <v>2761.353880848442</v>
      </c>
      <c r="G59">
        <v>2317.4947398171953</v>
      </c>
      <c r="H59">
        <v>1809.7325751624442</v>
      </c>
      <c r="I59">
        <v>19756.186481039906</v>
      </c>
      <c r="J59" s="66" t="s">
        <v>196</v>
      </c>
    </row>
    <row r="62" spans="1:6" ht="13.5">
      <c r="A62" t="s">
        <v>197</v>
      </c>
      <c r="F62">
        <v>19132.239303206672</v>
      </c>
    </row>
    <row r="64" spans="1:6" ht="13.5">
      <c r="A64" t="s">
        <v>198</v>
      </c>
      <c r="F64">
        <v>70.00000000000014</v>
      </c>
    </row>
    <row r="65" spans="1:6" ht="13.5">
      <c r="A65" t="s">
        <v>199</v>
      </c>
      <c r="F65">
        <v>623.9471778332336</v>
      </c>
    </row>
    <row r="66" spans="1:6" ht="13.5">
      <c r="A66" t="s">
        <v>200</v>
      </c>
      <c r="F66">
        <v>-207.41966499999967</v>
      </c>
    </row>
    <row r="68" spans="1:6" ht="13.5">
      <c r="A68" t="s">
        <v>19</v>
      </c>
      <c r="B68" t="s">
        <v>201</v>
      </c>
      <c r="F68">
        <v>623.9471778332336</v>
      </c>
    </row>
    <row r="69" spans="2:6" ht="13.5">
      <c r="B69" t="s">
        <v>202</v>
      </c>
      <c r="F69">
        <v>623.2204667449478</v>
      </c>
    </row>
    <row r="70" spans="2:6" ht="13.5">
      <c r="B70" t="s">
        <v>203</v>
      </c>
      <c r="F70">
        <v>0.7267110882858105</v>
      </c>
    </row>
    <row r="71" spans="2:6" ht="13.5">
      <c r="B71" t="s">
        <v>204</v>
      </c>
      <c r="F71">
        <v>614.6131061244571</v>
      </c>
    </row>
    <row r="72" spans="2:6" ht="13.5">
      <c r="B72" t="s">
        <v>205</v>
      </c>
      <c r="F72">
        <v>8.607360620490681</v>
      </c>
    </row>
    <row r="74" spans="2:6" ht="13.5">
      <c r="B74" t="s">
        <v>206</v>
      </c>
      <c r="F74">
        <v>9.334071708776492</v>
      </c>
    </row>
    <row r="76" spans="2:6" ht="13.5">
      <c r="B76" t="s">
        <v>207</v>
      </c>
      <c r="F76">
        <v>623.9471778332336</v>
      </c>
    </row>
    <row r="78" spans="1:6" ht="13.5">
      <c r="A78" t="s">
        <v>20</v>
      </c>
      <c r="B78" t="s">
        <v>208</v>
      </c>
      <c r="F78">
        <v>23</v>
      </c>
    </row>
    <row r="79" spans="2:6" ht="13.5">
      <c r="B79" t="s">
        <v>209</v>
      </c>
      <c r="F79">
        <v>5</v>
      </c>
    </row>
    <row r="80" spans="2:6" ht="13.5">
      <c r="B80" t="s">
        <v>210</v>
      </c>
      <c r="F80">
        <v>18</v>
      </c>
    </row>
    <row r="81" spans="2:6" ht="13.5">
      <c r="B81" t="s">
        <v>211</v>
      </c>
      <c r="F81">
        <v>1</v>
      </c>
    </row>
    <row r="82" spans="2:6" ht="13.5">
      <c r="B82" t="s">
        <v>212</v>
      </c>
      <c r="F82">
        <v>4</v>
      </c>
    </row>
    <row r="84" spans="2:6" ht="13.5">
      <c r="B84" t="s">
        <v>213</v>
      </c>
      <c r="F84">
        <v>22</v>
      </c>
    </row>
    <row r="86" spans="1:6" ht="13.5">
      <c r="A86" t="s">
        <v>21</v>
      </c>
      <c r="B86" t="s">
        <v>214</v>
      </c>
      <c r="F86">
        <v>614.6131061244571</v>
      </c>
    </row>
    <row r="87" spans="2:6" ht="13.5">
      <c r="B87" t="s">
        <v>215</v>
      </c>
      <c r="F87">
        <v>2.1518401551226702</v>
      </c>
    </row>
    <row r="88" spans="2:6" ht="13.5">
      <c r="B88" t="s">
        <v>216</v>
      </c>
      <c r="F88">
        <v>124.64409334898956</v>
      </c>
    </row>
    <row r="89" spans="2:6" ht="13.5">
      <c r="B89" t="s">
        <v>217</v>
      </c>
      <c r="F89">
        <v>0.04037283823810059</v>
      </c>
    </row>
    <row r="90" spans="2:6" ht="13.5">
      <c r="B90" t="s">
        <v>218</v>
      </c>
      <c r="F90">
        <v>27.12813816666233</v>
      </c>
    </row>
    <row r="92" spans="2:6" ht="13.5">
      <c r="B92" t="s">
        <v>219</v>
      </c>
      <c r="F92">
        <v>0.4242759867625678</v>
      </c>
    </row>
    <row r="94" spans="1:6" ht="13.5">
      <c r="A94" t="s">
        <v>22</v>
      </c>
      <c r="B94" t="s">
        <v>220</v>
      </c>
      <c r="F94">
        <v>53.29920434209005</v>
      </c>
    </row>
    <row r="95" spans="2:6" ht="13.5">
      <c r="B95" t="s">
        <v>221</v>
      </c>
      <c r="F95">
        <v>3087.3255086475597</v>
      </c>
    </row>
    <row r="97" spans="2:6" ht="13.5">
      <c r="B97" t="s">
        <v>222</v>
      </c>
      <c r="F97">
        <v>1448.616290575986</v>
      </c>
    </row>
    <row r="2000" ht="13.5">
      <c r="B2000" t="s">
        <v>227</v>
      </c>
    </row>
    <row r="2001" spans="2:3" ht="13.5">
      <c r="B2001" t="s">
        <v>229</v>
      </c>
      <c r="C2001">
        <v>-2.9631381159677668</v>
      </c>
    </row>
    <row r="2002" spans="2:3" ht="13.5">
      <c r="B2002" t="s">
        <v>230</v>
      </c>
      <c r="C2002">
        <v>19.93447812466605</v>
      </c>
    </row>
    <row r="2004" spans="2:6" ht="13.5">
      <c r="B2004" t="s">
        <v>231</v>
      </c>
      <c r="C2004" t="s">
        <v>232</v>
      </c>
      <c r="D2004" t="s">
        <v>233</v>
      </c>
      <c r="E2004" t="s">
        <v>234</v>
      </c>
      <c r="F2004" t="s">
        <v>235</v>
      </c>
    </row>
    <row r="2005" spans="2:3" ht="13.5">
      <c r="B2005">
        <v>-5.301030158996582</v>
      </c>
      <c r="C2005">
        <v>36.495018005371094</v>
      </c>
    </row>
    <row r="2006" spans="2:3" ht="13.5">
      <c r="B2006">
        <v>-5.301030158996582</v>
      </c>
      <c r="C2006">
        <v>36.9224967956543</v>
      </c>
    </row>
    <row r="2007" spans="2:3" ht="13.5">
      <c r="B2007">
        <v>-5.301030158996582</v>
      </c>
      <c r="C2007">
        <v>36.92105484008789</v>
      </c>
    </row>
    <row r="2008" spans="2:3" ht="13.5">
      <c r="B2008">
        <v>-5.301030158996582</v>
      </c>
      <c r="C2008">
        <v>36.038124084472656</v>
      </c>
    </row>
    <row r="2009" spans="2:3" ht="13.5">
      <c r="B2009">
        <v>-4.301030158996582</v>
      </c>
      <c r="C2009">
        <v>32.089630126953125</v>
      </c>
    </row>
    <row r="2010" spans="2:3" ht="13.5">
      <c r="B2010">
        <v>-4.301030158996582</v>
      </c>
      <c r="C2010">
        <v>32.45618438720703</v>
      </c>
    </row>
    <row r="2011" spans="2:3" ht="13.5">
      <c r="B2011">
        <v>-4.301030158996582</v>
      </c>
      <c r="C2011">
        <v>32.01052474975586</v>
      </c>
    </row>
    <row r="2012" spans="2:3" ht="13.5">
      <c r="B2012">
        <v>-4.301030158996582</v>
      </c>
      <c r="C2012">
        <v>32.199214935302734</v>
      </c>
    </row>
    <row r="2013" spans="2:3" ht="13.5">
      <c r="B2013">
        <v>-3.301029920578003</v>
      </c>
      <c r="C2013">
        <v>28.93974494934082</v>
      </c>
    </row>
    <row r="2014" spans="2:3" ht="13.5">
      <c r="B2014">
        <v>-3.301029920578003</v>
      </c>
      <c r="C2014">
        <v>28.981481552124023</v>
      </c>
    </row>
    <row r="2015" spans="2:3" ht="13.5">
      <c r="B2015">
        <v>-3.301029920578003</v>
      </c>
      <c r="C2015">
        <v>29.05181312561035</v>
      </c>
    </row>
    <row r="2016" spans="2:3" ht="13.5">
      <c r="B2016">
        <v>-3.301029920578003</v>
      </c>
      <c r="C2016">
        <v>29.059999465942383</v>
      </c>
    </row>
    <row r="2017" spans="2:3" ht="13.5">
      <c r="B2017">
        <v>-2.301029920578003</v>
      </c>
      <c r="C2017">
        <v>26.26807975769043</v>
      </c>
    </row>
    <row r="2018" spans="2:3" ht="13.5">
      <c r="B2018">
        <v>-2.301029920578003</v>
      </c>
      <c r="C2018">
        <v>26.258895874023438</v>
      </c>
    </row>
    <row r="2019" spans="2:3" ht="13.5">
      <c r="B2019">
        <v>-2.301029920578003</v>
      </c>
      <c r="C2019">
        <v>26.28325080871582</v>
      </c>
    </row>
    <row r="2020" spans="2:3" ht="13.5">
      <c r="B2020">
        <v>-2.301029920578003</v>
      </c>
      <c r="C2020">
        <v>26.286935806274414</v>
      </c>
    </row>
    <row r="2021" spans="2:3" ht="13.5">
      <c r="B2021">
        <v>-1.3010300397872925</v>
      </c>
      <c r="C2021">
        <v>24.26807975769043</v>
      </c>
    </row>
    <row r="2022" spans="2:3" ht="13.5">
      <c r="B2022">
        <v>-1.3010300397872925</v>
      </c>
      <c r="C2022">
        <v>24.020252227783203</v>
      </c>
    </row>
    <row r="2023" spans="2:3" ht="13.5">
      <c r="B2023">
        <v>-1.3010300397872925</v>
      </c>
      <c r="C2023">
        <v>24.035669326782227</v>
      </c>
    </row>
    <row r="2024" spans="2:3" ht="13.5">
      <c r="B2024">
        <v>-1.3010300397872925</v>
      </c>
      <c r="C2024">
        <v>23.955564498901367</v>
      </c>
    </row>
    <row r="2025" spans="2:3" ht="13.5">
      <c r="B2025">
        <v>-0.3010300099849701</v>
      </c>
      <c r="C2025">
        <v>21.355670928955078</v>
      </c>
    </row>
    <row r="2026" spans="2:3" ht="13.5">
      <c r="B2026">
        <v>-0.3010300099849701</v>
      </c>
      <c r="C2026">
        <v>21.290754318237305</v>
      </c>
    </row>
    <row r="2027" spans="2:3" ht="13.5">
      <c r="B2027">
        <v>-0.3010300099849701</v>
      </c>
      <c r="C2027">
        <v>21.22355842590332</v>
      </c>
    </row>
    <row r="2028" spans="2:3" ht="13.5">
      <c r="B2028">
        <v>-0.3010300099849701</v>
      </c>
      <c r="C2028">
        <v>21.21160888671875</v>
      </c>
    </row>
    <row r="2029" spans="2:4" ht="13.5">
      <c r="B2029">
        <v>-5.801030173897743</v>
      </c>
      <c r="D2029">
        <v>37.123731744821576</v>
      </c>
    </row>
    <row r="2030" spans="2:4" ht="13.5">
      <c r="B2030">
        <v>0.1989700049161911</v>
      </c>
      <c r="D2030">
        <v>19.34490251916459</v>
      </c>
    </row>
    <row r="2031" spans="2:5" ht="13.5">
      <c r="B2031">
        <v>-5.801030173897743</v>
      </c>
      <c r="E2031">
        <v>37.68109125730959</v>
      </c>
    </row>
    <row r="2032" spans="2:6" ht="13.5">
      <c r="B2032">
        <v>-5.501030164957046</v>
      </c>
      <c r="E2032">
        <v>36.75061243444869</v>
      </c>
      <c r="F2032">
        <v>37.68077349825678</v>
      </c>
    </row>
    <row r="2033" spans="2:6" ht="13.5">
      <c r="B2033">
        <v>-5.201030156016349</v>
      </c>
      <c r="E2033">
        <v>35.821440754981985</v>
      </c>
      <c r="F2033">
        <v>36.77797404455703</v>
      </c>
    </row>
    <row r="2034" spans="2:6" ht="13.5">
      <c r="B2034">
        <v>-4.901030147075653</v>
      </c>
      <c r="E2034">
        <v>34.89393735019026</v>
      </c>
      <c r="F2034">
        <v>35.87669261845113</v>
      </c>
    </row>
    <row r="2035" spans="2:6" ht="13.5">
      <c r="B2035">
        <v>-4.6010301381349565</v>
      </c>
      <c r="E2035">
        <v>33.96858425470219</v>
      </c>
      <c r="F2035">
        <v>34.97696910488508</v>
      </c>
    </row>
    <row r="2036" spans="2:6" ht="13.5">
      <c r="B2036">
        <v>-4.30103012919426</v>
      </c>
      <c r="E2036">
        <v>33.04602205579214</v>
      </c>
      <c r="F2036">
        <v>34.07883950370814</v>
      </c>
    </row>
    <row r="2037" spans="2:6" ht="13.5">
      <c r="B2037">
        <v>-4.001030120253563</v>
      </c>
      <c r="E2037">
        <v>32.12708708074341</v>
      </c>
      <c r="F2037">
        <v>33.18233537225008</v>
      </c>
    </row>
    <row r="2038" spans="2:6" ht="13.5">
      <c r="B2038">
        <v>-3.7010301113128663</v>
      </c>
      <c r="E2038">
        <v>31.21282823426598</v>
      </c>
      <c r="F2038">
        <v>32.28748331219602</v>
      </c>
    </row>
    <row r="2039" spans="2:6" ht="13.5">
      <c r="B2039">
        <v>-3.4010301023721694</v>
      </c>
      <c r="E2039">
        <v>30.304463266278212</v>
      </c>
      <c r="F2039">
        <v>31.39430451906265</v>
      </c>
    </row>
    <row r="2040" spans="2:6" ht="13.5">
      <c r="B2040">
        <v>-3.101030093431473</v>
      </c>
      <c r="E2040">
        <v>29.4032216074461</v>
      </c>
      <c r="F2040">
        <v>30.502814411349345</v>
      </c>
    </row>
    <row r="2041" spans="2:6" ht="13.5">
      <c r="B2041">
        <v>-2.801030084490776</v>
      </c>
      <c r="E2041">
        <v>28.510058176413764</v>
      </c>
      <c r="F2041">
        <v>29.61302235409648</v>
      </c>
    </row>
    <row r="2042" spans="2:6" ht="13.5">
      <c r="B2042">
        <v>-2.501030075550079</v>
      </c>
      <c r="E2042">
        <v>27.625338682105383</v>
      </c>
      <c r="F2042">
        <v>28.724931488220495</v>
      </c>
    </row>
    <row r="2043" spans="2:6" ht="13.5">
      <c r="B2043">
        <v>-2.2010300666093827</v>
      </c>
      <c r="E2043">
        <v>26.748697415830364</v>
      </c>
      <c r="F2043">
        <v>27.838538672807022</v>
      </c>
    </row>
    <row r="2044" spans="2:6" ht="13.5">
      <c r="B2044">
        <v>-1.9010300576686858</v>
      </c>
      <c r="E2044">
        <v>25.87917945909117</v>
      </c>
      <c r="F2044">
        <v>26.95383454281773</v>
      </c>
    </row>
    <row r="2045" spans="2:6" ht="13.5">
      <c r="B2045">
        <v>-1.6010300487279892</v>
      </c>
      <c r="E2045">
        <v>25.015555381259343</v>
      </c>
      <c r="F2045">
        <v>26.070803679755212</v>
      </c>
    </row>
    <row r="2046" spans="2:6" ht="13.5">
      <c r="B2046">
        <v>-1.3010300397872925</v>
      </c>
      <c r="E2046">
        <v>24.156607432379086</v>
      </c>
      <c r="F2046">
        <v>25.189424888104625</v>
      </c>
    </row>
    <row r="2047" spans="2:6" ht="13.5">
      <c r="B2047">
        <v>-1.0010300308465958</v>
      </c>
      <c r="E2047">
        <v>23.301286707672464</v>
      </c>
      <c r="F2047">
        <v>24.309671566182583</v>
      </c>
    </row>
    <row r="2048" spans="2:6" ht="13.5">
      <c r="B2048">
        <v>-0.701030021905899</v>
      </c>
      <c r="E2048">
        <v>22.44875687978657</v>
      </c>
      <c r="F2048">
        <v>23.43151215666087</v>
      </c>
    </row>
    <row r="2049" spans="2:6" ht="13.5">
      <c r="B2049">
        <v>-0.40103001296520235</v>
      </c>
      <c r="E2049">
        <v>21.598377361388025</v>
      </c>
      <c r="F2049">
        <v>22.554910659691586</v>
      </c>
    </row>
    <row r="2050" spans="2:6" ht="13.5">
      <c r="B2050">
        <v>-0.10103000402450561</v>
      </c>
      <c r="E2050">
        <v>20.749666117802118</v>
      </c>
      <c r="F2050">
        <v>21.679827190329945</v>
      </c>
    </row>
    <row r="2051" spans="2:6" ht="13.5">
      <c r="B2051">
        <v>0.1989700049161911</v>
      </c>
      <c r="E2051">
        <v>19.902262017713635</v>
      </c>
      <c r="F2051">
        <v>20.806218561812383</v>
      </c>
    </row>
    <row r="2053" spans="2:6" ht="13.5">
      <c r="B2053">
        <v>-5.801030173897743</v>
      </c>
      <c r="E2053">
        <v>36.56637223233356</v>
      </c>
      <c r="F2053">
        <v>35.66241569685733</v>
      </c>
    </row>
    <row r="2054" spans="2:6" ht="13.5">
      <c r="B2054">
        <v>-5.501030164957046</v>
      </c>
      <c r="E2054">
        <v>35.71896813262877</v>
      </c>
      <c r="F2054">
        <v>34.78880706882068</v>
      </c>
    </row>
    <row r="2055" spans="2:6" ht="13.5">
      <c r="B2055">
        <v>-5.201030156016349</v>
      </c>
      <c r="E2055">
        <v>34.87025688952976</v>
      </c>
      <c r="F2055">
        <v>33.91372359995472</v>
      </c>
    </row>
    <row r="2056" spans="2:6" ht="13.5">
      <c r="B2056">
        <v>-4.901030147075653</v>
      </c>
      <c r="E2056">
        <v>34.0198773717558</v>
      </c>
      <c r="F2056">
        <v>33.03712210349492</v>
      </c>
    </row>
    <row r="2057" spans="2:6" ht="13.5">
      <c r="B2057">
        <v>-4.6010301381349565</v>
      </c>
      <c r="E2057">
        <v>33.167347544678165</v>
      </c>
      <c r="F2057">
        <v>32.15896269449528</v>
      </c>
    </row>
    <row r="2058" spans="2:6" ht="13.5">
      <c r="B2058">
        <v>-4.30103012919426</v>
      </c>
      <c r="E2058">
        <v>32.31202682102252</v>
      </c>
      <c r="F2058">
        <v>31.27920937310653</v>
      </c>
    </row>
    <row r="2059" spans="2:6" ht="13.5">
      <c r="B2059">
        <v>-4.001030120253563</v>
      </c>
      <c r="E2059">
        <v>31.45307887350555</v>
      </c>
      <c r="F2059">
        <v>30.397830581998882</v>
      </c>
    </row>
    <row r="2060" spans="2:6" ht="13.5">
      <c r="B2060">
        <v>-3.7010301113128663</v>
      </c>
      <c r="E2060">
        <v>30.58945479741728</v>
      </c>
      <c r="F2060">
        <v>29.514799719487243</v>
      </c>
    </row>
    <row r="2061" spans="2:6" ht="13.5">
      <c r="B2061">
        <v>-3.4010301023721694</v>
      </c>
      <c r="E2061">
        <v>29.719936842839353</v>
      </c>
      <c r="F2061">
        <v>28.630095590054914</v>
      </c>
    </row>
    <row r="2062" spans="2:6" ht="13.5">
      <c r="B2062">
        <v>-3.101030093431473</v>
      </c>
      <c r="E2062">
        <v>28.843295579105764</v>
      </c>
      <c r="F2062">
        <v>27.743702775202518</v>
      </c>
    </row>
    <row r="2063" spans="2:6" ht="13.5">
      <c r="B2063">
        <v>-2.801030084490776</v>
      </c>
      <c r="E2063">
        <v>27.958576087572403</v>
      </c>
      <c r="F2063">
        <v>26.85561190988969</v>
      </c>
    </row>
    <row r="2064" spans="2:6" ht="13.5">
      <c r="B2064">
        <v>-2.501030075550079</v>
      </c>
      <c r="E2064">
        <v>27.065412659315083</v>
      </c>
      <c r="F2064">
        <v>25.96581985319997</v>
      </c>
    </row>
    <row r="2065" spans="2:6" ht="13.5">
      <c r="B2065">
        <v>-2.2010300666093827</v>
      </c>
      <c r="E2065">
        <v>26.164171003024407</v>
      </c>
      <c r="F2065">
        <v>25.07432974604775</v>
      </c>
    </row>
    <row r="2066" spans="2:6" ht="13.5">
      <c r="B2066">
        <v>-1.9010300576686858</v>
      </c>
      <c r="E2066">
        <v>25.2558060371979</v>
      </c>
      <c r="F2066">
        <v>24.181150953471338</v>
      </c>
    </row>
    <row r="2067" spans="2:6" ht="13.5">
      <c r="B2067">
        <v>-1.6010300487279892</v>
      </c>
      <c r="E2067">
        <v>24.34154719246403</v>
      </c>
      <c r="F2067">
        <v>23.286298893968162</v>
      </c>
    </row>
    <row r="2068" spans="2:6" ht="13.5">
      <c r="B2068">
        <v>-1.3010300397872925</v>
      </c>
      <c r="E2068">
        <v>23.422612218778585</v>
      </c>
      <c r="F2068">
        <v>22.389794763053047</v>
      </c>
    </row>
    <row r="2069" spans="2:6" ht="13.5">
      <c r="B2069">
        <v>-1.0010300308465958</v>
      </c>
      <c r="E2069">
        <v>22.500050020919513</v>
      </c>
      <c r="F2069">
        <v>21.491665162409394</v>
      </c>
    </row>
    <row r="2070" spans="2:6" ht="13.5">
      <c r="B2070">
        <v>-0.701030021905899</v>
      </c>
      <c r="E2070">
        <v>21.574696926239707</v>
      </c>
      <c r="F2070">
        <v>20.591941649365406</v>
      </c>
    </row>
    <row r="2071" spans="2:6" ht="13.5">
      <c r="B2071">
        <v>-0.40103001296520235</v>
      </c>
      <c r="E2071">
        <v>20.647193522072556</v>
      </c>
      <c r="F2071">
        <v>19.690660223768994</v>
      </c>
    </row>
    <row r="2072" spans="2:5" ht="13.5">
      <c r="B2072">
        <v>-0.10103000402450561</v>
      </c>
      <c r="E2072">
        <v>19.71802184309276</v>
      </c>
    </row>
  </sheetData>
  <mergeCells count="10">
    <mergeCell ref="A25:C26"/>
    <mergeCell ref="G18:G19"/>
    <mergeCell ref="H18:H19"/>
    <mergeCell ref="I18:I19"/>
    <mergeCell ref="G21:L26"/>
    <mergeCell ref="A1:J1"/>
    <mergeCell ref="G15:G16"/>
    <mergeCell ref="B15:C15"/>
    <mergeCell ref="B16:C16"/>
    <mergeCell ref="A15:A16"/>
  </mergeCells>
  <printOptions/>
  <pageMargins left="0.75" right="0.75" top="1" bottom="1" header="0.512" footer="0.512"/>
  <pageSetup horizontalDpi="200" verticalDpi="2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M132"/>
  <sheetViews>
    <sheetView workbookViewId="0" topLeftCell="A106">
      <selection activeCell="H133" sqref="H133"/>
    </sheetView>
  </sheetViews>
  <sheetFormatPr defaultColWidth="9.00390625" defaultRowHeight="13.5"/>
  <cols>
    <col min="5" max="5" width="12.75390625" style="0" bestFit="1" customWidth="1"/>
  </cols>
  <sheetData>
    <row r="1" spans="1:12" ht="13.5">
      <c r="A1" s="33" t="s">
        <v>147</v>
      </c>
      <c r="B1" s="33"/>
      <c r="C1" s="33"/>
      <c r="D1" s="33"/>
      <c r="E1" s="33"/>
      <c r="F1" s="33"/>
      <c r="G1" s="33"/>
      <c r="H1" s="33"/>
      <c r="I1" s="33"/>
      <c r="J1" s="33"/>
      <c r="K1" s="33"/>
      <c r="L1" s="33"/>
    </row>
    <row r="3" spans="1:12" ht="13.5">
      <c r="A3" s="34" t="s">
        <v>173</v>
      </c>
      <c r="B3" s="34"/>
      <c r="C3" s="34"/>
      <c r="D3" s="34"/>
      <c r="E3" s="34"/>
      <c r="F3" s="34"/>
      <c r="G3" s="34"/>
      <c r="H3" s="34"/>
      <c r="I3" s="34"/>
      <c r="J3" s="34"/>
      <c r="K3" s="34"/>
      <c r="L3" s="34"/>
    </row>
    <row r="5" spans="1:12" ht="14.25" thickBot="1">
      <c r="A5" s="35" t="s">
        <v>112</v>
      </c>
      <c r="B5" s="35"/>
      <c r="C5" s="35"/>
      <c r="D5" s="35"/>
      <c r="E5" s="35"/>
      <c r="F5" s="35"/>
      <c r="G5" s="35"/>
      <c r="H5" s="35"/>
      <c r="I5" s="35"/>
      <c r="J5" s="35"/>
      <c r="K5" s="35"/>
      <c r="L5" s="35"/>
    </row>
    <row r="6" spans="1:12" ht="15" thickBot="1" thickTop="1">
      <c r="A6" s="36" t="s">
        <v>23</v>
      </c>
      <c r="B6" s="39" t="s">
        <v>19</v>
      </c>
      <c r="C6" s="39" t="s">
        <v>20</v>
      </c>
      <c r="D6" s="36"/>
      <c r="E6" s="39" t="s">
        <v>21</v>
      </c>
      <c r="F6" s="36"/>
      <c r="G6" s="39" t="s">
        <v>44</v>
      </c>
      <c r="H6" s="36"/>
      <c r="I6" s="36"/>
      <c r="J6" s="36"/>
      <c r="K6" s="39" t="s">
        <v>49</v>
      </c>
      <c r="L6" s="36"/>
    </row>
    <row r="7" spans="1:12" ht="13.5">
      <c r="A7" s="34" t="s">
        <v>24</v>
      </c>
      <c r="B7" s="40" t="s">
        <v>29</v>
      </c>
      <c r="C7" s="40" t="s">
        <v>35</v>
      </c>
      <c r="D7" s="34"/>
      <c r="E7" s="40" t="s">
        <v>38</v>
      </c>
      <c r="F7" s="34"/>
      <c r="G7" s="40" t="s">
        <v>45</v>
      </c>
      <c r="H7" s="34"/>
      <c r="I7" s="34"/>
      <c r="J7" s="34"/>
      <c r="K7" s="40" t="s">
        <v>50</v>
      </c>
      <c r="L7" s="34"/>
    </row>
    <row r="8" spans="1:12" ht="13.5">
      <c r="A8" s="34" t="s">
        <v>25</v>
      </c>
      <c r="B8" s="40" t="s">
        <v>30</v>
      </c>
      <c r="C8" s="40" t="s">
        <v>36</v>
      </c>
      <c r="D8" s="34"/>
      <c r="E8" s="40" t="s">
        <v>39</v>
      </c>
      <c r="F8" s="34"/>
      <c r="G8" s="40" t="s">
        <v>117</v>
      </c>
      <c r="H8" s="34"/>
      <c r="I8" s="34"/>
      <c r="J8" s="34"/>
      <c r="K8" s="40" t="s">
        <v>51</v>
      </c>
      <c r="L8" s="34"/>
    </row>
    <row r="9" spans="1:12" ht="13.5">
      <c r="A9" s="34" t="s">
        <v>26</v>
      </c>
      <c r="B9" s="40" t="s">
        <v>31</v>
      </c>
      <c r="C9" s="40" t="s">
        <v>37</v>
      </c>
      <c r="D9" s="34"/>
      <c r="E9" s="40" t="s">
        <v>40</v>
      </c>
      <c r="F9" s="34"/>
      <c r="G9" s="40" t="s">
        <v>46</v>
      </c>
      <c r="H9" s="34"/>
      <c r="I9" s="34"/>
      <c r="J9" s="34"/>
      <c r="K9" s="40" t="s">
        <v>52</v>
      </c>
      <c r="L9" s="34"/>
    </row>
    <row r="10" spans="1:12" ht="13.5">
      <c r="A10" s="34" t="s">
        <v>27</v>
      </c>
      <c r="B10" s="40" t="s">
        <v>32</v>
      </c>
      <c r="C10" s="40" t="s">
        <v>114</v>
      </c>
      <c r="D10" s="34"/>
      <c r="E10" s="40" t="s">
        <v>41</v>
      </c>
      <c r="F10" s="34"/>
      <c r="G10" s="40" t="s">
        <v>47</v>
      </c>
      <c r="H10" s="34"/>
      <c r="I10" s="34"/>
      <c r="J10" s="34"/>
      <c r="K10" s="40"/>
      <c r="L10" s="34"/>
    </row>
    <row r="11" spans="1:12" ht="14.25" thickBot="1">
      <c r="A11" s="37" t="s">
        <v>105</v>
      </c>
      <c r="B11" s="41" t="s">
        <v>33</v>
      </c>
      <c r="C11" s="41" t="s">
        <v>115</v>
      </c>
      <c r="D11" s="37"/>
      <c r="E11" s="41" t="s">
        <v>42</v>
      </c>
      <c r="F11" s="37"/>
      <c r="G11" s="41" t="s">
        <v>48</v>
      </c>
      <c r="H11" s="37"/>
      <c r="I11" s="37"/>
      <c r="J11" s="37"/>
      <c r="K11" s="41"/>
      <c r="L11" s="37"/>
    </row>
    <row r="12" spans="1:12" ht="14.25" thickBot="1">
      <c r="A12" s="38" t="s">
        <v>28</v>
      </c>
      <c r="B12" s="42" t="s">
        <v>34</v>
      </c>
      <c r="C12" s="42" t="s">
        <v>116</v>
      </c>
      <c r="D12" s="38"/>
      <c r="E12" s="42" t="s">
        <v>43</v>
      </c>
      <c r="F12" s="38"/>
      <c r="G12" s="42"/>
      <c r="H12" s="38"/>
      <c r="I12" s="38"/>
      <c r="J12" s="38"/>
      <c r="K12" s="42"/>
      <c r="L12" s="38"/>
    </row>
    <row r="13" spans="1:5" ht="13.5">
      <c r="A13" t="s">
        <v>53</v>
      </c>
      <c r="E13" t="s">
        <v>118</v>
      </c>
    </row>
    <row r="14" ht="13.5">
      <c r="A14" t="s">
        <v>54</v>
      </c>
    </row>
    <row r="15" spans="1:2" ht="13.5">
      <c r="A15" s="43" t="s">
        <v>55</v>
      </c>
      <c r="B15" s="43"/>
    </row>
    <row r="16" spans="1:13" ht="13.5">
      <c r="A16" s="44" t="s">
        <v>23</v>
      </c>
      <c r="B16" s="44" t="s">
        <v>19</v>
      </c>
      <c r="C16" s="44" t="s">
        <v>20</v>
      </c>
      <c r="D16" s="44" t="s">
        <v>21</v>
      </c>
      <c r="E16" s="44" t="s">
        <v>22</v>
      </c>
      <c r="F16" s="44" t="s">
        <v>56</v>
      </c>
      <c r="G16" s="44" t="s">
        <v>57</v>
      </c>
      <c r="M16" t="s">
        <v>60</v>
      </c>
    </row>
    <row r="17" spans="1:13" ht="13.5">
      <c r="A17" s="44" t="str">
        <f>Sheet2!A7</f>
        <v>回帰変動</v>
      </c>
      <c r="B17" s="44">
        <v>614.6131061244571</v>
      </c>
      <c r="C17" s="44">
        <v>1</v>
      </c>
      <c r="D17" s="44">
        <v>614.6131061244571</v>
      </c>
      <c r="E17" s="44">
        <v>1448.616290575986</v>
      </c>
      <c r="F17" s="67">
        <f>FDIST(E17,C17,C21)</f>
        <v>1.4221657797085759E-21</v>
      </c>
      <c r="G17" s="44">
        <f>FINV(0.05,C17,C21)</f>
        <v>4.300943601265317</v>
      </c>
      <c r="H17" t="s">
        <v>63</v>
      </c>
      <c r="M17" t="s">
        <v>113</v>
      </c>
    </row>
    <row r="18" spans="1:13" ht="13.5">
      <c r="A18" s="44" t="str">
        <f>Sheet2!A8</f>
        <v>残差変動</v>
      </c>
      <c r="B18" s="44">
        <v>8.607360620490681</v>
      </c>
      <c r="C18" s="44">
        <v>4</v>
      </c>
      <c r="D18" s="44">
        <v>2.1518401551226702</v>
      </c>
      <c r="E18" s="44">
        <v>53.29920434209005</v>
      </c>
      <c r="F18" s="67">
        <f>FDIST(E18,C18,C20)</f>
        <v>9.773858867913132E-10</v>
      </c>
      <c r="G18" s="44">
        <f>FINV(0.05,C18,C20)</f>
        <v>2.927748710135347</v>
      </c>
      <c r="H18" t="s">
        <v>62</v>
      </c>
      <c r="M18" t="s">
        <v>224</v>
      </c>
    </row>
    <row r="19" spans="1:13" ht="13.5">
      <c r="A19" s="44" t="str">
        <f>Sheet2!A9</f>
        <v>級間変動</v>
      </c>
      <c r="B19" s="44">
        <v>623.2204667449478</v>
      </c>
      <c r="C19" s="44">
        <v>5</v>
      </c>
      <c r="D19" s="44">
        <v>124.64409334898956</v>
      </c>
      <c r="E19" s="44">
        <v>3087.3255086475597</v>
      </c>
      <c r="F19" s="67">
        <f>FDIST(E19,C19,C20)</f>
        <v>9.713351732975406E-26</v>
      </c>
      <c r="G19" s="44">
        <f>FINV(0.05,C19,C20)</f>
        <v>2.7728503937396454</v>
      </c>
      <c r="H19" t="s">
        <v>61</v>
      </c>
      <c r="M19" t="s">
        <v>223</v>
      </c>
    </row>
    <row r="20" spans="1:7" ht="13.5">
      <c r="A20" s="44" t="str">
        <f>Sheet2!A10</f>
        <v>級内変動</v>
      </c>
      <c r="B20" s="44">
        <v>0.7267110882858105</v>
      </c>
      <c r="C20" s="44">
        <v>18</v>
      </c>
      <c r="D20" s="44">
        <v>0.04037283823810059</v>
      </c>
      <c r="E20" s="44"/>
      <c r="F20" s="44"/>
      <c r="G20" s="44"/>
    </row>
    <row r="21" spans="1:7" ht="13.5">
      <c r="A21" s="44" t="str">
        <f>Sheet2!A11</f>
        <v>誤差変動</v>
      </c>
      <c r="B21" s="44">
        <v>9.334071708776492</v>
      </c>
      <c r="C21" s="44">
        <v>22</v>
      </c>
      <c r="D21" s="44">
        <v>0.4242759867625678</v>
      </c>
      <c r="E21" s="44"/>
      <c r="F21" s="44"/>
      <c r="G21" s="44"/>
    </row>
    <row r="22" spans="1:7" ht="13.5">
      <c r="A22" s="44" t="s">
        <v>28</v>
      </c>
      <c r="B22" s="44">
        <v>623.9471778332336</v>
      </c>
      <c r="C22" s="44">
        <v>23</v>
      </c>
      <c r="D22" s="44">
        <v>27.12813816666233</v>
      </c>
      <c r="E22" s="44"/>
      <c r="F22" s="44"/>
      <c r="G22" s="44"/>
    </row>
    <row r="23" spans="5:6" ht="13.5">
      <c r="E23" t="s">
        <v>58</v>
      </c>
      <c r="F23" t="str">
        <f>Sheet1!B15</f>
        <v>日間変動</v>
      </c>
    </row>
    <row r="24" spans="1:6" ht="13.5">
      <c r="A24" s="43" t="s">
        <v>64</v>
      </c>
      <c r="B24" s="43"/>
      <c r="E24" t="s">
        <v>59</v>
      </c>
      <c r="F24" t="str">
        <f>Sheet1!B16</f>
        <v>測定誤差変動</v>
      </c>
    </row>
    <row r="25" spans="1:6" ht="13.5">
      <c r="A25" s="45" t="s">
        <v>65</v>
      </c>
      <c r="B25" s="45"/>
      <c r="C25" s="45"/>
      <c r="D25" s="45"/>
      <c r="E25" s="45"/>
      <c r="F25" s="45">
        <v>31.150930127687865</v>
      </c>
    </row>
    <row r="26" spans="1:6" ht="13.5">
      <c r="A26" s="45" t="s">
        <v>66</v>
      </c>
      <c r="B26" s="45"/>
      <c r="C26" s="45"/>
      <c r="D26" s="45"/>
      <c r="E26" s="45"/>
      <c r="F26" s="45">
        <v>0.04037283823810059</v>
      </c>
    </row>
    <row r="27" spans="1:6" ht="13.5">
      <c r="A27" s="45" t="s">
        <v>106</v>
      </c>
      <c r="B27" s="45"/>
      <c r="C27" s="45"/>
      <c r="D27" s="45"/>
      <c r="E27" s="45"/>
      <c r="F27" s="45">
        <v>0.4242759867625678</v>
      </c>
    </row>
    <row r="28" spans="1:6" ht="13.5">
      <c r="A28" s="45" t="s">
        <v>67</v>
      </c>
      <c r="B28" s="45"/>
      <c r="C28" s="45"/>
      <c r="D28" s="45"/>
      <c r="E28" s="45"/>
      <c r="F28" s="45">
        <v>70.00000000000014</v>
      </c>
    </row>
    <row r="29" spans="1:6" ht="13.5">
      <c r="A29" s="45" t="s">
        <v>68</v>
      </c>
      <c r="B29" s="45"/>
      <c r="C29" s="45"/>
      <c r="D29" s="45"/>
      <c r="E29" s="45"/>
      <c r="F29" s="45">
        <v>8.774126144824189</v>
      </c>
    </row>
    <row r="30" spans="1:6" ht="13.5">
      <c r="A30" s="45" t="s">
        <v>69</v>
      </c>
      <c r="B30" s="45"/>
      <c r="C30" s="45"/>
      <c r="D30" s="45"/>
      <c r="E30" s="45"/>
      <c r="F30" s="45">
        <v>27.12813816666233</v>
      </c>
    </row>
    <row r="31" spans="1:6" ht="13.5">
      <c r="A31" t="s">
        <v>70</v>
      </c>
      <c r="F31">
        <v>-2.9631380714285607</v>
      </c>
    </row>
    <row r="32" spans="1:6" ht="13.5">
      <c r="A32" t="s">
        <v>71</v>
      </c>
      <c r="F32">
        <v>19.934478047301354</v>
      </c>
    </row>
    <row r="33" spans="1:6" ht="13.5">
      <c r="A33" t="s">
        <v>94</v>
      </c>
      <c r="F33">
        <v>0.07785297377222997</v>
      </c>
    </row>
    <row r="34" spans="1:8" ht="13.5">
      <c r="A34" t="s">
        <v>119</v>
      </c>
      <c r="H34">
        <v>0.2554056445280755</v>
      </c>
    </row>
    <row r="35" spans="1:6" ht="13.5">
      <c r="A35" t="s">
        <v>107</v>
      </c>
      <c r="F35">
        <v>0.6513647110203068</v>
      </c>
    </row>
    <row r="36" spans="1:6" ht="13.5">
      <c r="A36" t="s">
        <v>72</v>
      </c>
      <c r="F36">
        <v>-2.80102999566398</v>
      </c>
    </row>
    <row r="37" spans="1:6" ht="13.5">
      <c r="A37" t="s">
        <v>73</v>
      </c>
      <c r="F37">
        <v>28.23431666666667</v>
      </c>
    </row>
    <row r="38" spans="1:6" ht="13.5">
      <c r="A38" t="s">
        <v>74</v>
      </c>
      <c r="F38">
        <v>623.9471778332336</v>
      </c>
    </row>
    <row r="39" spans="1:6" ht="13.5">
      <c r="A39" t="s">
        <v>75</v>
      </c>
      <c r="F39">
        <v>-207.41966499999967</v>
      </c>
    </row>
    <row r="40" spans="1:6" ht="13.5">
      <c r="A40" t="s">
        <v>95</v>
      </c>
      <c r="F40">
        <v>614.6131061244571</v>
      </c>
    </row>
    <row r="41" spans="1:6" ht="13.5">
      <c r="A41" t="s">
        <v>93</v>
      </c>
      <c r="F41">
        <v>0.9924919573454118</v>
      </c>
    </row>
    <row r="45" spans="1:11" ht="13.5">
      <c r="A45" t="s">
        <v>156</v>
      </c>
      <c r="F45">
        <v>9.99492076692419</v>
      </c>
      <c r="I45">
        <v>35.3999031920052</v>
      </c>
      <c r="J45" t="s">
        <v>79</v>
      </c>
      <c r="K45" t="s">
        <v>226</v>
      </c>
    </row>
    <row r="47" spans="1:10" ht="13.5">
      <c r="A47" s="43" t="s">
        <v>225</v>
      </c>
      <c r="B47" s="43"/>
      <c r="C47" s="43"/>
      <c r="D47" s="43"/>
      <c r="E47" s="43"/>
      <c r="F47" s="43"/>
      <c r="G47" s="43"/>
      <c r="H47" s="43"/>
      <c r="I47" s="46" t="s">
        <v>76</v>
      </c>
      <c r="J47" s="46"/>
    </row>
    <row r="48" spans="1:10" ht="13.5">
      <c r="A48" s="45" t="s">
        <v>77</v>
      </c>
      <c r="B48" s="45"/>
      <c r="C48" s="45"/>
      <c r="D48" s="45"/>
      <c r="E48" s="45"/>
      <c r="F48" s="45">
        <v>2.278556931030686</v>
      </c>
      <c r="G48" s="45"/>
      <c r="H48" s="45"/>
      <c r="I48" s="46">
        <v>8.070168504275301</v>
      </c>
      <c r="J48" s="46" t="s">
        <v>79</v>
      </c>
    </row>
    <row r="49" spans="1:10" ht="13.5">
      <c r="A49" s="45" t="s">
        <v>78</v>
      </c>
      <c r="B49" s="45"/>
      <c r="C49" s="45"/>
      <c r="D49" s="45"/>
      <c r="E49" s="45"/>
      <c r="F49" s="45">
        <v>0.1329592648712642</v>
      </c>
      <c r="G49" s="45"/>
      <c r="H49" s="45"/>
      <c r="I49" s="46">
        <v>0.4709136985356384</v>
      </c>
      <c r="J49" s="46" t="s">
        <v>79</v>
      </c>
    </row>
    <row r="50" spans="1:10" ht="13.5">
      <c r="A50" s="45" t="s">
        <v>97</v>
      </c>
      <c r="B50" s="45"/>
      <c r="C50" s="45"/>
      <c r="D50" s="45"/>
      <c r="E50" s="45"/>
      <c r="F50" s="45"/>
      <c r="G50" s="45"/>
      <c r="H50" s="45"/>
      <c r="I50" s="46">
        <v>8.083896300600692</v>
      </c>
      <c r="J50" s="46" t="s">
        <v>79</v>
      </c>
    </row>
    <row r="51" spans="1:10" ht="13.5">
      <c r="A51" s="45" t="s">
        <v>98</v>
      </c>
      <c r="B51" s="45"/>
      <c r="C51" s="45"/>
      <c r="D51" s="45"/>
      <c r="E51" s="45"/>
      <c r="F51" s="45"/>
      <c r="G51" s="45"/>
      <c r="H51" s="45"/>
      <c r="I51" s="46">
        <v>16.167792601201384</v>
      </c>
      <c r="J51" s="46" t="s">
        <v>79</v>
      </c>
    </row>
    <row r="54" ht="13.5">
      <c r="A54" s="43" t="s">
        <v>80</v>
      </c>
    </row>
    <row r="55" spans="1:8" ht="13.5">
      <c r="A55" s="45" t="s">
        <v>81</v>
      </c>
      <c r="B55" s="45"/>
      <c r="C55" s="45"/>
      <c r="D55" s="45"/>
      <c r="E55" s="45"/>
      <c r="F55" s="45"/>
      <c r="G55" s="45"/>
      <c r="H55" s="45"/>
    </row>
    <row r="56" spans="1:8" ht="13.5">
      <c r="A56" s="45"/>
      <c r="B56" s="45" t="s">
        <v>120</v>
      </c>
      <c r="C56" s="45"/>
      <c r="D56" s="45"/>
      <c r="E56" s="45"/>
      <c r="F56" s="45">
        <f>TINV(0.05,C21)</f>
        <v>2.0738752937177196</v>
      </c>
      <c r="G56" s="45"/>
      <c r="H56" s="45"/>
    </row>
    <row r="57" spans="1:8" ht="13.5">
      <c r="A57" s="45"/>
      <c r="B57" s="45" t="s">
        <v>121</v>
      </c>
      <c r="C57" s="45"/>
      <c r="D57" s="45"/>
      <c r="E57" s="45"/>
      <c r="F57" s="45">
        <v>-2.9631380714285607</v>
      </c>
      <c r="G57" s="45" t="s">
        <v>82</v>
      </c>
      <c r="H57" s="45">
        <v>0.07785297377222997</v>
      </c>
    </row>
    <row r="58" spans="1:8" ht="13.5">
      <c r="A58" s="45"/>
      <c r="B58" s="45" t="s">
        <v>122</v>
      </c>
      <c r="C58" s="45"/>
      <c r="D58" s="45"/>
      <c r="E58" s="45"/>
      <c r="F58" s="45">
        <v>19.934478047301354</v>
      </c>
      <c r="G58" s="45" t="s">
        <v>82</v>
      </c>
      <c r="H58" s="45">
        <v>0.5296794560628261</v>
      </c>
    </row>
    <row r="59" spans="1:8" ht="13.5">
      <c r="A59" s="45"/>
      <c r="B59" s="45"/>
      <c r="C59" s="45"/>
      <c r="D59" s="45"/>
      <c r="E59" s="45"/>
      <c r="F59" s="45"/>
      <c r="G59" s="45"/>
      <c r="H59" s="45"/>
    </row>
    <row r="60" spans="1:8" ht="13.5">
      <c r="A60" s="45" t="s">
        <v>108</v>
      </c>
      <c r="B60" s="45"/>
      <c r="C60" s="45"/>
      <c r="D60" s="45"/>
      <c r="E60" s="45"/>
      <c r="F60" s="45"/>
      <c r="G60" s="45"/>
      <c r="H60" s="45"/>
    </row>
    <row r="61" spans="1:8" ht="13.5">
      <c r="A61" s="45"/>
      <c r="B61" s="45" t="s">
        <v>109</v>
      </c>
      <c r="C61" s="45"/>
      <c r="D61" s="45"/>
      <c r="E61" s="45"/>
      <c r="F61" s="45"/>
      <c r="G61" s="45"/>
      <c r="H61" s="45"/>
    </row>
    <row r="62" spans="1:8" ht="13.5">
      <c r="A62" s="45"/>
      <c r="B62" s="45" t="s">
        <v>123</v>
      </c>
      <c r="C62" s="45"/>
      <c r="D62" s="45"/>
      <c r="E62" s="45"/>
      <c r="F62" s="45"/>
      <c r="G62" s="45"/>
      <c r="H62" s="45"/>
    </row>
    <row r="63" spans="1:8" ht="13.5">
      <c r="A63" s="45"/>
      <c r="B63" s="45" t="s">
        <v>124</v>
      </c>
      <c r="C63" s="45"/>
      <c r="D63" s="45"/>
      <c r="E63" s="45"/>
      <c r="F63" s="45"/>
      <c r="G63" s="45"/>
      <c r="H63" s="45"/>
    </row>
    <row r="64" spans="1:8" ht="13.5">
      <c r="A64" s="45"/>
      <c r="B64" s="45"/>
      <c r="C64" s="45" t="s">
        <v>83</v>
      </c>
      <c r="D64" s="45"/>
      <c r="E64" s="45"/>
      <c r="F64" s="45">
        <v>35.64216184523807</v>
      </c>
      <c r="G64" s="45" t="s">
        <v>82</v>
      </c>
      <c r="H64" s="45">
        <v>0.488836429689856</v>
      </c>
    </row>
    <row r="65" spans="1:8" ht="13.5">
      <c r="A65" s="45"/>
      <c r="B65" s="45"/>
      <c r="C65" s="45" t="s">
        <v>84</v>
      </c>
      <c r="D65" s="45"/>
      <c r="E65" s="45"/>
      <c r="F65" s="45">
        <v>28.234316666666672</v>
      </c>
      <c r="G65" s="45" t="s">
        <v>82</v>
      </c>
      <c r="H65" s="45">
        <v>0.2757409344873851</v>
      </c>
    </row>
    <row r="66" spans="1:8" ht="13.5">
      <c r="A66" s="45"/>
      <c r="B66" s="45"/>
      <c r="C66" s="45" t="s">
        <v>85</v>
      </c>
      <c r="D66" s="45"/>
      <c r="E66" s="45"/>
      <c r="F66" s="45">
        <v>20.826471488095272</v>
      </c>
      <c r="G66" s="45" t="s">
        <v>82</v>
      </c>
      <c r="H66" s="45">
        <v>0.4888364296898558</v>
      </c>
    </row>
    <row r="67" spans="1:8" ht="13.5">
      <c r="A67" s="45"/>
      <c r="B67" s="45"/>
      <c r="C67" s="45"/>
      <c r="D67" s="45"/>
      <c r="E67" s="45"/>
      <c r="F67" s="45"/>
      <c r="G67" s="45"/>
      <c r="H67" s="45"/>
    </row>
    <row r="68" spans="1:8" ht="13.5">
      <c r="A68" s="45" t="s">
        <v>86</v>
      </c>
      <c r="B68" s="45"/>
      <c r="C68" s="45"/>
      <c r="D68" s="45"/>
      <c r="E68" s="45"/>
      <c r="F68" s="45"/>
      <c r="G68" s="45"/>
      <c r="H68" s="45"/>
    </row>
    <row r="69" spans="1:8" ht="13.5">
      <c r="A69" s="45"/>
      <c r="B69" s="45" t="s">
        <v>110</v>
      </c>
      <c r="C69" s="45"/>
      <c r="D69" s="45"/>
      <c r="E69" s="45"/>
      <c r="F69" s="45"/>
      <c r="G69" s="45"/>
      <c r="H69" s="45"/>
    </row>
    <row r="70" spans="1:8" ht="13.5">
      <c r="A70" s="45"/>
      <c r="B70" s="45" t="s">
        <v>125</v>
      </c>
      <c r="C70" s="45"/>
      <c r="D70" s="45"/>
      <c r="E70" s="45"/>
      <c r="F70" s="45"/>
      <c r="G70" s="45"/>
      <c r="H70" s="45"/>
    </row>
    <row r="71" spans="1:8" ht="13.5">
      <c r="A71" s="45"/>
      <c r="B71" s="45" t="s">
        <v>126</v>
      </c>
      <c r="C71" s="45"/>
      <c r="D71" s="45"/>
      <c r="E71" s="45"/>
      <c r="F71" s="45"/>
      <c r="G71" s="45"/>
      <c r="H71" s="45"/>
    </row>
    <row r="72" spans="1:8" ht="13.5">
      <c r="A72" s="45"/>
      <c r="B72" s="45"/>
      <c r="C72" s="45" t="s">
        <v>83</v>
      </c>
      <c r="D72" s="45"/>
      <c r="E72" s="45"/>
      <c r="F72" s="45">
        <v>35.64216184523807</v>
      </c>
      <c r="G72" s="45" t="s">
        <v>82</v>
      </c>
      <c r="H72" s="45">
        <v>1.4365773789947271</v>
      </c>
    </row>
    <row r="73" spans="1:8" ht="13.5">
      <c r="A73" s="45"/>
      <c r="B73" s="45"/>
      <c r="C73" s="45" t="s">
        <v>84</v>
      </c>
      <c r="D73" s="45"/>
      <c r="E73" s="45"/>
      <c r="F73" s="45">
        <v>28.234316666666672</v>
      </c>
      <c r="G73" s="45" t="s">
        <v>82</v>
      </c>
      <c r="H73" s="45">
        <v>1.3787046724369258</v>
      </c>
    </row>
    <row r="74" spans="1:8" ht="13.5">
      <c r="A74" s="45"/>
      <c r="B74" s="45"/>
      <c r="C74" s="45" t="s">
        <v>85</v>
      </c>
      <c r="D74" s="45"/>
      <c r="E74" s="45"/>
      <c r="F74" s="45">
        <v>20.826471488095272</v>
      </c>
      <c r="G74" s="45" t="s">
        <v>82</v>
      </c>
      <c r="H74" s="45">
        <v>1.436577378994727</v>
      </c>
    </row>
    <row r="75" spans="1:8" ht="13.5">
      <c r="A75" s="45"/>
      <c r="B75" s="45"/>
      <c r="C75" s="45"/>
      <c r="D75" s="45"/>
      <c r="E75" s="45"/>
      <c r="F75" s="45"/>
      <c r="G75" s="45"/>
      <c r="H75" s="45"/>
    </row>
    <row r="76" spans="1:8" ht="13.5">
      <c r="A76" s="45" t="s">
        <v>87</v>
      </c>
      <c r="B76" s="45"/>
      <c r="C76" s="45"/>
      <c r="D76" s="45"/>
      <c r="E76" s="45"/>
      <c r="F76" s="45"/>
      <c r="G76" s="45"/>
      <c r="H76" s="45"/>
    </row>
    <row r="77" spans="1:8" ht="13.5">
      <c r="A77" s="45"/>
      <c r="B77" s="45" t="s">
        <v>111</v>
      </c>
      <c r="C77" s="45"/>
      <c r="D77" s="45"/>
      <c r="E77" s="45"/>
      <c r="F77" s="45"/>
      <c r="G77" s="45"/>
      <c r="H77" s="45"/>
    </row>
    <row r="78" spans="1:8" ht="13.5">
      <c r="A78" s="45"/>
      <c r="B78" s="45" t="s">
        <v>127</v>
      </c>
      <c r="C78" s="45"/>
      <c r="D78" s="45"/>
      <c r="E78" s="45"/>
      <c r="F78" s="45"/>
      <c r="G78" s="45"/>
      <c r="H78" s="45"/>
    </row>
    <row r="79" spans="1:8" ht="13.5">
      <c r="A79" s="45"/>
      <c r="B79" s="45" t="s">
        <v>128</v>
      </c>
      <c r="C79" s="45"/>
      <c r="D79" s="45"/>
      <c r="E79" s="45"/>
      <c r="F79" s="45"/>
      <c r="G79" s="45"/>
      <c r="H79" s="45"/>
    </row>
    <row r="80" spans="1:8" ht="13.5">
      <c r="A80" s="45"/>
      <c r="B80" s="45"/>
      <c r="C80" s="45" t="s">
        <v>83</v>
      </c>
      <c r="D80" s="45"/>
      <c r="E80" s="45"/>
      <c r="F80" s="45">
        <v>35.64216184523807</v>
      </c>
      <c r="G80" s="45" t="s">
        <v>82</v>
      </c>
      <c r="H80" s="45">
        <v>0.8337622159247707</v>
      </c>
    </row>
    <row r="81" spans="1:8" ht="13.5">
      <c r="A81" s="45"/>
      <c r="B81" s="45"/>
      <c r="C81" s="45" t="s">
        <v>84</v>
      </c>
      <c r="D81" s="45"/>
      <c r="E81" s="45"/>
      <c r="F81" s="45">
        <v>28.234316666666672</v>
      </c>
      <c r="G81" s="45" t="s">
        <v>82</v>
      </c>
      <c r="H81" s="45">
        <v>0.7295419389341745</v>
      </c>
    </row>
    <row r="82" spans="1:8" ht="13.5">
      <c r="A82" s="45"/>
      <c r="B82" s="45"/>
      <c r="C82" s="45" t="s">
        <v>85</v>
      </c>
      <c r="D82" s="45"/>
      <c r="E82" s="45"/>
      <c r="F82" s="45">
        <v>20.826471488095272</v>
      </c>
      <c r="G82" s="45" t="s">
        <v>82</v>
      </c>
      <c r="H82" s="45">
        <v>0.8337622159247706</v>
      </c>
    </row>
    <row r="84" spans="1:5" ht="13.5">
      <c r="A84" s="43" t="s">
        <v>142</v>
      </c>
      <c r="B84" t="s">
        <v>159</v>
      </c>
      <c r="E84" t="s">
        <v>160</v>
      </c>
    </row>
    <row r="85" spans="1:6" ht="13.5">
      <c r="A85" s="45"/>
      <c r="B85" s="45" t="s">
        <v>149</v>
      </c>
      <c r="C85" s="45" t="s">
        <v>150</v>
      </c>
      <c r="D85" s="45"/>
      <c r="E85" s="45" t="s">
        <v>149</v>
      </c>
      <c r="F85" s="45" t="s">
        <v>150</v>
      </c>
    </row>
    <row r="86" spans="1:6" ht="13.5">
      <c r="A86" s="45" t="s">
        <v>138</v>
      </c>
      <c r="B86" s="45">
        <v>24.556122</v>
      </c>
      <c r="C86" s="45">
        <v>29.77312</v>
      </c>
      <c r="D86" s="45"/>
      <c r="E86" s="45"/>
      <c r="F86" s="45"/>
    </row>
    <row r="87" spans="1:6" ht="13.5">
      <c r="A87" s="45" t="s">
        <v>139</v>
      </c>
      <c r="B87" s="45">
        <v>24.570545</v>
      </c>
      <c r="C87" s="45">
        <v>29.929716</v>
      </c>
      <c r="D87" s="45"/>
      <c r="E87" s="45"/>
      <c r="F87" s="45"/>
    </row>
    <row r="88" spans="1:6" ht="13.5">
      <c r="A88" s="45" t="s">
        <v>140</v>
      </c>
      <c r="B88" s="45">
        <v>24.589059</v>
      </c>
      <c r="C88" s="45">
        <v>29.862843</v>
      </c>
      <c r="D88" s="45"/>
      <c r="E88" s="45"/>
      <c r="F88" s="45"/>
    </row>
    <row r="89" spans="1:6" ht="13.5">
      <c r="A89" s="45" t="s">
        <v>141</v>
      </c>
      <c r="B89" s="45">
        <v>24.525735</v>
      </c>
      <c r="C89" s="45">
        <v>29.926797</v>
      </c>
      <c r="D89" s="45"/>
      <c r="E89" s="45"/>
      <c r="F89" s="45"/>
    </row>
    <row r="90" spans="1:6" ht="13.5">
      <c r="A90" s="45"/>
      <c r="B90" s="45"/>
      <c r="C90" s="45"/>
      <c r="D90" s="45"/>
      <c r="E90" s="45"/>
      <c r="F90" s="45"/>
    </row>
    <row r="91" spans="1:6" ht="13.5">
      <c r="A91" s="45" t="s">
        <v>136</v>
      </c>
      <c r="B91" s="45">
        <v>24.560365249999997</v>
      </c>
      <c r="C91" s="45">
        <v>29.873119000000003</v>
      </c>
      <c r="D91" s="45" t="s">
        <v>151</v>
      </c>
      <c r="E91" s="45">
        <v>0.0007147393282499557</v>
      </c>
      <c r="F91" s="45">
        <v>0.005396648090000061</v>
      </c>
    </row>
    <row r="92" spans="1:6" ht="13.5">
      <c r="A92" s="45"/>
      <c r="B92" s="45"/>
      <c r="C92" s="45"/>
      <c r="D92" s="45"/>
      <c r="E92" s="45"/>
      <c r="F92" s="45"/>
    </row>
    <row r="93" spans="1:6" ht="13.5">
      <c r="A93" s="45" t="s">
        <v>130</v>
      </c>
      <c r="B93" s="45">
        <v>-1.5611446686547592</v>
      </c>
      <c r="C93" s="45">
        <v>-3.354093097628462</v>
      </c>
      <c r="D93" s="45"/>
      <c r="E93" s="45"/>
      <c r="F93" s="45"/>
    </row>
    <row r="94" spans="1:6" ht="13.5">
      <c r="A94" s="43" t="s">
        <v>129</v>
      </c>
      <c r="B94" s="43">
        <v>0.02746978949334475</v>
      </c>
      <c r="C94" s="43">
        <v>0.00044249350698086427</v>
      </c>
      <c r="D94" s="45"/>
      <c r="E94" s="45"/>
      <c r="F94" s="45"/>
    </row>
    <row r="95" spans="1:6" ht="13.5">
      <c r="A95" s="45" t="s">
        <v>137</v>
      </c>
      <c r="B95" s="45">
        <v>0.12310621318379547</v>
      </c>
      <c r="C95" s="45">
        <v>0.11960376971959441</v>
      </c>
      <c r="D95" s="45" t="s">
        <v>152</v>
      </c>
      <c r="E95" s="45">
        <v>0.05563269649027334</v>
      </c>
      <c r="F95" s="45">
        <v>0.04876707737393208</v>
      </c>
    </row>
    <row r="96" spans="1:6" ht="13.5">
      <c r="A96" s="43" t="s">
        <v>131</v>
      </c>
      <c r="B96" s="43">
        <v>0.00778665606493943</v>
      </c>
      <c r="C96" s="43">
        <v>0.00012186176365728021</v>
      </c>
      <c r="D96" s="45" t="s">
        <v>153</v>
      </c>
      <c r="E96" s="43">
        <v>0.003518853048368665</v>
      </c>
      <c r="F96" s="43">
        <v>4.96877487317593E-05</v>
      </c>
    </row>
    <row r="97" spans="1:6" ht="13.5">
      <c r="A97" s="45" t="s">
        <v>166</v>
      </c>
      <c r="B97" s="45">
        <v>6.0632012673658006E-05</v>
      </c>
      <c r="C97" s="45">
        <v>1.485028944166282E-08</v>
      </c>
      <c r="D97" s="45" t="s">
        <v>166</v>
      </c>
      <c r="E97" s="45">
        <v>1.2382326776013447E-05</v>
      </c>
      <c r="F97" s="45">
        <v>2.468872374030448E-09</v>
      </c>
    </row>
    <row r="98" spans="1:7" ht="13.5">
      <c r="A98" s="45" t="s">
        <v>145</v>
      </c>
      <c r="B98" s="45">
        <v>28.34625313319545</v>
      </c>
      <c r="C98" s="45">
        <v>27.539785722223073</v>
      </c>
      <c r="D98" s="45" t="s">
        <v>155</v>
      </c>
      <c r="E98" s="45">
        <v>12.809901762156557</v>
      </c>
      <c r="F98" s="45">
        <v>11.229034539010321</v>
      </c>
      <c r="G98" t="s">
        <v>79</v>
      </c>
    </row>
    <row r="99" spans="1:6" ht="13.5">
      <c r="A99" s="45"/>
      <c r="B99" s="45"/>
      <c r="C99" s="45"/>
      <c r="D99" s="45"/>
      <c r="E99" s="45"/>
      <c r="F99" s="45"/>
    </row>
    <row r="100" spans="1:6" ht="13.5">
      <c r="A100" s="45" t="s">
        <v>132</v>
      </c>
      <c r="B100" s="45">
        <v>19.934478047301354</v>
      </c>
      <c r="C100" s="45"/>
      <c r="D100" s="45"/>
      <c r="E100" s="45"/>
      <c r="F100" s="45"/>
    </row>
    <row r="101" spans="1:6" ht="13.5">
      <c r="A101" s="45" t="s">
        <v>133</v>
      </c>
      <c r="B101" s="45">
        <v>-2.9631380714285607</v>
      </c>
      <c r="C101" s="45"/>
      <c r="D101" s="45"/>
      <c r="E101" s="45"/>
      <c r="F101" s="45"/>
    </row>
    <row r="102" spans="1:6" ht="13.5">
      <c r="A102" s="45" t="s">
        <v>134</v>
      </c>
      <c r="B102" s="45">
        <v>0.4242759867625678</v>
      </c>
      <c r="C102" s="45"/>
      <c r="D102" s="45"/>
      <c r="E102" s="45"/>
      <c r="F102" s="45"/>
    </row>
    <row r="103" spans="1:6" ht="13.5">
      <c r="A103" s="45" t="s">
        <v>135</v>
      </c>
      <c r="B103" s="45">
        <v>28.23431666666667</v>
      </c>
      <c r="C103" s="45"/>
      <c r="D103" s="45"/>
      <c r="E103" s="45"/>
      <c r="F103" s="45"/>
    </row>
    <row r="104" spans="1:6" ht="13.5">
      <c r="A104" s="45" t="s">
        <v>143</v>
      </c>
      <c r="B104" s="45">
        <v>4</v>
      </c>
      <c r="C104" s="45"/>
      <c r="D104" s="45"/>
      <c r="E104" s="45"/>
      <c r="F104" s="45"/>
    </row>
    <row r="105" spans="1:6" ht="13.5">
      <c r="A105" s="45" t="s">
        <v>144</v>
      </c>
      <c r="B105" s="45">
        <v>24</v>
      </c>
      <c r="C105" s="45"/>
      <c r="D105" s="45"/>
      <c r="E105" s="45"/>
      <c r="F105" s="45"/>
    </row>
    <row r="106" spans="1:6" ht="13.5">
      <c r="A106" s="45" t="s">
        <v>67</v>
      </c>
      <c r="B106" s="45">
        <v>70.00000000000014</v>
      </c>
      <c r="C106" s="45"/>
      <c r="D106" s="45"/>
      <c r="E106" s="45"/>
      <c r="F106" s="45"/>
    </row>
    <row r="107" spans="1:6" ht="13.5">
      <c r="A107" s="45"/>
      <c r="B107" s="45"/>
      <c r="C107" s="45"/>
      <c r="D107" s="45"/>
      <c r="E107" s="45"/>
      <c r="F107" s="45"/>
    </row>
    <row r="108" spans="1:6" ht="13.5">
      <c r="A108" s="45" t="s">
        <v>146</v>
      </c>
      <c r="B108" s="45"/>
      <c r="C108" s="45"/>
      <c r="D108" s="45"/>
      <c r="E108" s="45"/>
      <c r="F108" s="45"/>
    </row>
    <row r="109" spans="1:6" ht="13.5">
      <c r="A109" s="45" t="s">
        <v>154</v>
      </c>
      <c r="B109" s="45"/>
      <c r="C109" s="45"/>
      <c r="D109" s="45"/>
      <c r="E109" s="45"/>
      <c r="F109" s="45"/>
    </row>
    <row r="110" spans="1:6" ht="13.5">
      <c r="A110" s="45" t="s">
        <v>167</v>
      </c>
      <c r="B110" s="45"/>
      <c r="C110" s="45"/>
      <c r="D110" s="45"/>
      <c r="E110" s="45"/>
      <c r="F110" s="45"/>
    </row>
    <row r="112" spans="1:3" ht="13.5">
      <c r="A112" s="33" t="s">
        <v>161</v>
      </c>
      <c r="B112" s="33"/>
      <c r="C112" s="33"/>
    </row>
    <row r="113" spans="1:3" ht="13.5">
      <c r="A113" s="33"/>
      <c r="B113" s="33"/>
      <c r="C113" s="33"/>
    </row>
    <row r="114" spans="1:3" ht="13.5">
      <c r="A114" s="33" t="s">
        <v>164</v>
      </c>
      <c r="B114" s="33"/>
      <c r="C114" s="33"/>
    </row>
    <row r="115" spans="1:3" ht="13.5">
      <c r="A115" s="33"/>
      <c r="B115" s="33" t="s">
        <v>157</v>
      </c>
      <c r="C115" s="33" t="s">
        <v>158</v>
      </c>
    </row>
    <row r="116" spans="1:3" ht="13.5">
      <c r="A116" s="33" t="s">
        <v>159</v>
      </c>
      <c r="B116" s="33">
        <v>1.2300907740878272E-05</v>
      </c>
      <c r="C116" s="33">
        <v>2.3093559104558065E-09</v>
      </c>
    </row>
    <row r="117" spans="1:3" ht="13.5">
      <c r="A117" s="33" t="s">
        <v>160</v>
      </c>
      <c r="B117" s="33">
        <v>1.2300907740878272E-05</v>
      </c>
      <c r="C117" s="33">
        <v>2.3093559104558065E-09</v>
      </c>
    </row>
    <row r="118" spans="1:3" ht="13.5">
      <c r="A118" s="33"/>
      <c r="B118" s="33"/>
      <c r="C118" s="33"/>
    </row>
    <row r="119" spans="1:3" ht="13.5">
      <c r="A119" s="33" t="s">
        <v>165</v>
      </c>
      <c r="B119" s="33"/>
      <c r="C119" s="33"/>
    </row>
    <row r="120" spans="1:3" ht="13.5">
      <c r="A120" s="33"/>
      <c r="B120" s="33" t="s">
        <v>157</v>
      </c>
      <c r="C120" s="33" t="s">
        <v>158</v>
      </c>
    </row>
    <row r="121" spans="1:3" ht="13.5">
      <c r="A121" s="33" t="s">
        <v>159</v>
      </c>
      <c r="B121" s="33">
        <v>4.833110493277975E-05</v>
      </c>
      <c r="C121" s="33">
        <v>1.254093353120701E-08</v>
      </c>
    </row>
    <row r="122" spans="1:3" ht="13.5">
      <c r="A122" s="33" t="s">
        <v>160</v>
      </c>
      <c r="B122" s="33">
        <v>8.141903513517636E-08</v>
      </c>
      <c r="C122" s="33">
        <v>1.5951646357464102E-10</v>
      </c>
    </row>
    <row r="123" spans="1:3" ht="13.5">
      <c r="A123" s="33"/>
      <c r="B123" s="33"/>
      <c r="C123" s="33"/>
    </row>
    <row r="124" spans="1:3" ht="13.5">
      <c r="A124" s="33" t="s">
        <v>162</v>
      </c>
      <c r="B124" s="33"/>
      <c r="C124" s="33"/>
    </row>
    <row r="125" spans="1:3" ht="13.5">
      <c r="A125" s="33"/>
      <c r="B125" s="33" t="s">
        <v>157</v>
      </c>
      <c r="C125" s="33" t="s">
        <v>158</v>
      </c>
    </row>
    <row r="126" spans="1:3" ht="13.5">
      <c r="A126" s="33" t="s">
        <v>159</v>
      </c>
      <c r="B126" s="33">
        <v>20.287810347127873</v>
      </c>
      <c r="C126" s="33">
        <v>15.550915149012898</v>
      </c>
    </row>
    <row r="127" spans="1:3" ht="13.5">
      <c r="A127" s="33" t="s">
        <v>160</v>
      </c>
      <c r="B127" s="33">
        <v>99.34245770921748</v>
      </c>
      <c r="C127" s="33">
        <v>93.53889389939465</v>
      </c>
    </row>
    <row r="128" spans="1:3" ht="13.5">
      <c r="A128" s="33"/>
      <c r="B128" s="33"/>
      <c r="C128" s="33"/>
    </row>
    <row r="129" spans="1:3" ht="13.5">
      <c r="A129" s="33" t="s">
        <v>163</v>
      </c>
      <c r="B129" s="33"/>
      <c r="C129" s="33"/>
    </row>
    <row r="130" spans="1:3" ht="13.5">
      <c r="A130" s="33"/>
      <c r="B130" s="33" t="s">
        <v>157</v>
      </c>
      <c r="C130" s="33" t="s">
        <v>158</v>
      </c>
    </row>
    <row r="131" spans="1:3" ht="13.5">
      <c r="A131" s="33" t="s">
        <v>159</v>
      </c>
      <c r="B131" s="33">
        <v>79.71218965287215</v>
      </c>
      <c r="C131" s="33">
        <v>84.44908485098708</v>
      </c>
    </row>
    <row r="132" spans="1:3" ht="13.5">
      <c r="A132" s="33" t="s">
        <v>160</v>
      </c>
      <c r="B132" s="33">
        <v>0.6575422907825215</v>
      </c>
      <c r="C132" s="33">
        <v>6.461106100605335</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I24"/>
  <sheetViews>
    <sheetView workbookViewId="0" topLeftCell="A1">
      <selection activeCell="E1" sqref="E1:I7"/>
    </sheetView>
  </sheetViews>
  <sheetFormatPr defaultColWidth="9.00390625" defaultRowHeight="13.5"/>
  <sheetData>
    <row r="1" spans="1:9" ht="13.5">
      <c r="A1">
        <v>1</v>
      </c>
      <c r="B1">
        <v>5E-06</v>
      </c>
      <c r="C1">
        <v>36.495017</v>
      </c>
      <c r="E1" s="70" t="s">
        <v>168</v>
      </c>
      <c r="G1" s="68" t="s">
        <v>170</v>
      </c>
      <c r="H1" s="29" t="s">
        <v>157</v>
      </c>
      <c r="I1" s="29" t="s">
        <v>158</v>
      </c>
    </row>
    <row r="2" spans="1:9" ht="14.25" thickBot="1">
      <c r="A2">
        <v>1</v>
      </c>
      <c r="B2">
        <v>5E-06</v>
      </c>
      <c r="C2">
        <v>36.922495</v>
      </c>
      <c r="E2" s="71" t="s">
        <v>169</v>
      </c>
      <c r="G2" s="29" t="s">
        <v>15</v>
      </c>
      <c r="H2" s="29" t="s">
        <v>171</v>
      </c>
      <c r="I2" s="29" t="s">
        <v>172</v>
      </c>
    </row>
    <row r="3" spans="1:9" ht="14.25" thickBot="1">
      <c r="A3">
        <v>1</v>
      </c>
      <c r="B3">
        <v>5E-06</v>
      </c>
      <c r="C3">
        <v>36.921053</v>
      </c>
      <c r="E3" s="72">
        <v>4</v>
      </c>
      <c r="G3" s="29">
        <v>1</v>
      </c>
      <c r="H3" s="69">
        <v>24.556122</v>
      </c>
      <c r="I3" s="69">
        <v>29.77312</v>
      </c>
    </row>
    <row r="4" spans="1:9" ht="13.5">
      <c r="A4">
        <v>1</v>
      </c>
      <c r="B4">
        <v>5E-06</v>
      </c>
      <c r="C4">
        <v>36.038123</v>
      </c>
      <c r="G4" s="29">
        <v>2</v>
      </c>
      <c r="H4" s="69">
        <v>24.570545</v>
      </c>
      <c r="I4" s="69">
        <v>29.929716</v>
      </c>
    </row>
    <row r="5" spans="1:9" ht="13.5">
      <c r="A5">
        <v>2</v>
      </c>
      <c r="B5">
        <v>5E-05</v>
      </c>
      <c r="C5">
        <v>32.089629</v>
      </c>
      <c r="G5" s="29">
        <v>3</v>
      </c>
      <c r="H5" s="69">
        <v>24.589059</v>
      </c>
      <c r="I5" s="69">
        <v>29.862843</v>
      </c>
    </row>
    <row r="6" spans="1:9" ht="13.5">
      <c r="A6">
        <v>2</v>
      </c>
      <c r="B6">
        <v>5E-05</v>
      </c>
      <c r="C6">
        <v>32.456186</v>
      </c>
      <c r="G6" s="29">
        <v>4</v>
      </c>
      <c r="H6" s="69">
        <v>24.525735</v>
      </c>
      <c r="I6" s="69">
        <v>29.926797</v>
      </c>
    </row>
    <row r="7" spans="1:9" ht="13.5">
      <c r="A7">
        <v>2</v>
      </c>
      <c r="B7">
        <v>5E-05</v>
      </c>
      <c r="C7">
        <v>32.010526</v>
      </c>
      <c r="G7" s="29">
        <v>5</v>
      </c>
      <c r="H7" s="69"/>
      <c r="I7" s="69"/>
    </row>
    <row r="8" spans="1:3" ht="13.5">
      <c r="A8">
        <v>2</v>
      </c>
      <c r="B8">
        <v>5E-05</v>
      </c>
      <c r="C8">
        <v>32.199214</v>
      </c>
    </row>
    <row r="9" spans="1:3" ht="13.5">
      <c r="A9">
        <v>3</v>
      </c>
      <c r="B9">
        <v>0.0005</v>
      </c>
      <c r="C9">
        <v>28.939744</v>
      </c>
    </row>
    <row r="10" spans="1:3" ht="13.5">
      <c r="A10">
        <v>3</v>
      </c>
      <c r="B10">
        <v>0.0005</v>
      </c>
      <c r="C10">
        <v>28.981481</v>
      </c>
    </row>
    <row r="11" spans="1:3" ht="13.5">
      <c r="A11">
        <v>3</v>
      </c>
      <c r="B11">
        <v>0.0005</v>
      </c>
      <c r="C11">
        <v>29.051813</v>
      </c>
    </row>
    <row r="12" spans="1:3" ht="13.5">
      <c r="A12">
        <v>3</v>
      </c>
      <c r="B12">
        <v>0.0005</v>
      </c>
      <c r="C12">
        <v>29.06</v>
      </c>
    </row>
    <row r="13" spans="1:3" ht="13.5">
      <c r="A13">
        <v>4</v>
      </c>
      <c r="B13">
        <v>0.005</v>
      </c>
      <c r="C13">
        <v>26.26808</v>
      </c>
    </row>
    <row r="14" spans="1:3" ht="13.5">
      <c r="A14">
        <v>4</v>
      </c>
      <c r="B14">
        <v>0.005</v>
      </c>
      <c r="C14">
        <v>26.258896</v>
      </c>
    </row>
    <row r="15" spans="1:3" ht="13.5">
      <c r="A15">
        <v>4</v>
      </c>
      <c r="B15">
        <v>0.005</v>
      </c>
      <c r="C15">
        <v>26.283251</v>
      </c>
    </row>
    <row r="16" spans="1:3" ht="13.5">
      <c r="A16">
        <v>4</v>
      </c>
      <c r="B16">
        <v>0.005</v>
      </c>
      <c r="C16">
        <v>26.286935</v>
      </c>
    </row>
    <row r="17" spans="1:3" ht="13.5">
      <c r="A17">
        <v>5</v>
      </c>
      <c r="B17">
        <v>0.05</v>
      </c>
      <c r="C17">
        <v>24.26808</v>
      </c>
    </row>
    <row r="18" spans="1:3" ht="13.5">
      <c r="A18">
        <v>5</v>
      </c>
      <c r="B18">
        <v>0.05</v>
      </c>
      <c r="C18">
        <v>24.020253</v>
      </c>
    </row>
    <row r="19" spans="1:3" ht="13.5">
      <c r="A19">
        <v>5</v>
      </c>
      <c r="B19">
        <v>0.05</v>
      </c>
      <c r="C19">
        <v>24.035669</v>
      </c>
    </row>
    <row r="20" spans="1:3" ht="13.5">
      <c r="A20">
        <v>5</v>
      </c>
      <c r="B20">
        <v>0.05</v>
      </c>
      <c r="C20">
        <v>23.955565</v>
      </c>
    </row>
    <row r="21" spans="1:3" ht="13.5">
      <c r="A21">
        <v>6</v>
      </c>
      <c r="B21">
        <v>0.5</v>
      </c>
      <c r="C21">
        <v>21.35567</v>
      </c>
    </row>
    <row r="22" spans="1:3" ht="13.5">
      <c r="A22">
        <v>6</v>
      </c>
      <c r="B22">
        <v>0.5</v>
      </c>
      <c r="C22">
        <v>21.290754</v>
      </c>
    </row>
    <row r="23" spans="1:3" ht="13.5">
      <c r="A23">
        <v>6</v>
      </c>
      <c r="B23">
        <v>0.5</v>
      </c>
      <c r="C23">
        <v>21.223558</v>
      </c>
    </row>
    <row r="24" spans="1:3" ht="13.5">
      <c r="A24">
        <v>6</v>
      </c>
      <c r="B24">
        <v>0.5</v>
      </c>
      <c r="C24">
        <v>21.211608</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sigemitu</cp:lastModifiedBy>
  <cp:lastPrinted>2003-12-09T06:49:13Z</cp:lastPrinted>
  <dcterms:created xsi:type="dcterms:W3CDTF">2002-02-22T12:23:56Z</dcterms:created>
  <dcterms:modified xsi:type="dcterms:W3CDTF">2004-03-03T06:58:49Z</dcterms:modified>
  <cp:category/>
  <cp:version/>
  <cp:contentType/>
  <cp:contentStatus/>
</cp:coreProperties>
</file>