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bin" ContentType="application/vnd.openxmlformats-officedocument.spreadsheetml.printerSettings"/>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<sst xmlns="http://schemas.openxmlformats.org/spreadsheetml/2006/main" count="266" uniqueCount="81">
  <si>
    <t>Sxx =</t>
  </si>
  <si>
    <t>%</t>
  </si>
  <si>
    <t>x(k)^ =</t>
  </si>
  <si>
    <t>log{x(k)}^ =</t>
  </si>
  <si>
    <t>u{x(k)^} =</t>
  </si>
  <si>
    <t>a =</t>
  </si>
  <si>
    <t>b =</t>
  </si>
  <si>
    <t>Ve =</t>
  </si>
  <si>
    <t>y_ =</t>
  </si>
  <si>
    <t>yk_(k) =</t>
  </si>
  <si>
    <t>u[log{x(k)^}] =</t>
  </si>
  <si>
    <t>Unkown 1</t>
  </si>
  <si>
    <t>Unkown 2</t>
  </si>
  <si>
    <t>yki(k, 1) =</t>
  </si>
  <si>
    <t>yki(k, 2) =</t>
  </si>
  <si>
    <t>yki(k, 3) =</t>
  </si>
  <si>
    <t>yki(k, 4) =</t>
  </si>
  <si>
    <t>yki(k, 5) =</t>
  </si>
  <si>
    <t>m =</t>
  </si>
  <si>
    <t>n =</t>
  </si>
  <si>
    <t>CV{u[x(k)^}] =</t>
  </si>
  <si>
    <t>Run 1</t>
  </si>
  <si>
    <t>Run 2</t>
  </si>
  <si>
    <t>Run 3</t>
  </si>
  <si>
    <t>Unknown 1</t>
  </si>
  <si>
    <t>Unknown 2</t>
  </si>
  <si>
    <t>x(k)^</t>
  </si>
  <si>
    <t>x(k)^</t>
  </si>
  <si>
    <t>u{x(k)^}</t>
  </si>
  <si>
    <t>平均</t>
  </si>
  <si>
    <t>標準誤差</t>
  </si>
  <si>
    <t>中央値 （メジアン）</t>
  </si>
  <si>
    <t>最頻値 （モード）</t>
  </si>
  <si>
    <t>標準偏差</t>
  </si>
  <si>
    <t>分散</t>
  </si>
  <si>
    <t>尖度</t>
  </si>
  <si>
    <t>歪度</t>
  </si>
  <si>
    <t>範囲</t>
  </si>
  <si>
    <t>最小</t>
  </si>
  <si>
    <t>最大</t>
  </si>
  <si>
    <t>合計</t>
  </si>
  <si>
    <t>標本数</t>
  </si>
  <si>
    <t>信頼区間(95.0%)</t>
  </si>
  <si>
    <t>%</t>
  </si>
  <si>
    <t>x(k)^+U</t>
  </si>
  <si>
    <t>x(k)^-U</t>
  </si>
  <si>
    <t>Unknown 2</t>
  </si>
  <si>
    <t>ＤＮＡまとめ１</t>
  </si>
  <si>
    <t>重み付き平均</t>
  </si>
  <si>
    <t>Unknown 1</t>
  </si>
  <si>
    <t>Unknown 2</t>
  </si>
  <si>
    <t>xw(k)_^=</t>
  </si>
  <si>
    <t>u{xw(k)_^}=</t>
  </si>
  <si>
    <t>CV(u{xw(k)_^}=</t>
  </si>
  <si>
    <t>%</t>
  </si>
  <si>
    <t>σ/√3=</t>
  </si>
  <si>
    <t>最確値</t>
  </si>
  <si>
    <t>《評価法１》</t>
  </si>
  <si>
    <t>《評価法２》</t>
  </si>
  <si>
    <t>σy(k)^2 =</t>
  </si>
  <si>
    <t>u[log{x(k)^}]' =</t>
  </si>
  <si>
    <t>u{x(k)^}'=</t>
  </si>
  <si>
    <t>%</t>
  </si>
  <si>
    <t>u{x(k)^} = √[(1/b^2)*{(1/m)+(1/n)+(yk_(k)-y_)^2/(b^2*Sxx)}*Ve]</t>
  </si>
  <si>
    <t>u{x(k)^}' = √[(1/b^2)*{(σy(k)^2/m)+((1/n)+(yk_(k)-y_)^2/(b^2*Sxx))*Ve}]</t>
  </si>
  <si>
    <t>u{x(k)^}'</t>
  </si>
  <si>
    <t>（最確値は重み付き平均そのものであるが最確値の標準不確かさは重み付き平均の標準不確かさにＲｕｎ間差の標準不確かさを加えたものである）</t>
  </si>
  <si>
    <t>u(x^)ext=</t>
  </si>
  <si>
    <t>総分散σtotal^2 = σ{xw(k)_^}^2 +σ(Run)^2</t>
  </si>
  <si>
    <t>評価法１</t>
  </si>
  <si>
    <t>評価法２</t>
  </si>
  <si>
    <t>Unknown 1</t>
  </si>
  <si>
    <t>級（Run)間分散（{σ(Run)^2}/3）の寄与率(%)</t>
  </si>
  <si>
    <t>評価法１</t>
  </si>
  <si>
    <t>評価法２</t>
  </si>
  <si>
    <t>総分散 =</t>
  </si>
  <si>
    <t>%</t>
  </si>
  <si>
    <t>総分散σtotal^2 = u{x(k)^}^2（評価法１） or u{x(k)^}'^2（評価法２）</t>
  </si>
  <si>
    <t>逆推定 Run 1</t>
  </si>
  <si>
    <t>逆推定 Run 2</t>
  </si>
  <si>
    <t>逆推定 Run 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</si>
</sst>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25"/>
      <name val="ＭＳ Ｐゴシック"/>
      <family val="3"/>
    </font>
    <font>
      <sz val="3.25"/>
      <name val="ＭＳ Ｐゴシック"/>
      <family val="3"/>
    </font>
    <font>
      <sz val="2.75"/>
      <name val="ＭＳ Ｐゴシック"/>
      <family val="3"/>
    </font>
    <font>
      <sz val="11.5"/>
      <name val="ＭＳ Ｐゴシック"/>
      <family val="3"/>
    </font>
    <font>
      <b/>
      <sz val="11"/>
      <name val="ＭＳ Ｐゴシック"/>
      <family val="3"/>
    </font>
  </fonts>
  <fills count="9">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41"/>
        <bgColor indexed="64"/>
      </patternFill>
    </fill>
  </fills>
  <borders count="4">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8">
    <xf numFmtId="0" fontId="0" fillId="0" borderId="0" xfId="0" applyAlignment="1">
      <alignment vertical="center"/>
    </xf>
    <xf numFmtId="0" fontId="0" fillId="0" borderId="1" xfId="0" applyBorder="1" applyAlignment="1">
      <alignment vertical="center"/>
    </xf>
    <xf numFmtId="0" fontId="0" fillId="2" borderId="1" xfId="21" applyFill="1" applyBorder="1">
      <alignment/>
      <protection/>
    </xf>
    <xf numFmtId="0" fontId="0" fillId="0" borderId="0" xfId="0" applyFill="1" applyBorder="1" applyAlignment="1">
      <alignment vertical="center"/>
    </xf>
    <xf numFmtId="0" fontId="0" fillId="0" borderId="2" xfId="0" applyFill="1" applyBorder="1" applyAlignment="1">
      <alignment vertical="center"/>
    </xf>
    <xf numFmtId="0" fontId="0" fillId="0" borderId="3" xfId="0" applyFont="1" applyFill="1" applyBorder="1" applyAlignment="1">
      <alignment horizontal="centerContinuous" vertical="center"/>
    </xf>
    <xf numFmtId="0" fontId="0" fillId="3" borderId="0" xfId="0" applyFill="1" applyBorder="1" applyAlignment="1">
      <alignment vertical="center"/>
    </xf>
    <xf numFmtId="0" fontId="0" fillId="4" borderId="0" xfId="0" applyFill="1" applyAlignment="1">
      <alignment vertical="center"/>
    </xf>
    <xf numFmtId="0" fontId="0" fillId="2" borderId="0" xfId="0" applyFill="1" applyAlignment="1">
      <alignment vertical="center"/>
    </xf>
    <xf numFmtId="0" fontId="0" fillId="0"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0" fillId="0" borderId="0" xfId="0" applyFill="1" applyBorder="1" applyAlignment="1">
      <alignment vertical="center"/>
    </xf>
    <xf numFmtId="0" fontId="0" fillId="0" borderId="0" xfId="21" applyFill="1" applyBorder="1">
      <alignment/>
      <protection/>
    </xf>
    <xf numFmtId="0" fontId="0" fillId="0" borderId="0" xfId="0" applyFont="1" applyFill="1" applyBorder="1" applyAlignment="1">
      <alignment horizontal="centerContinuous" vertical="center"/>
    </xf>
    <xf numFmtId="0" fontId="8" fillId="0" borderId="0" xfId="0" applyFont="1" applyAlignment="1">
      <alignment vertical="center"/>
    </xf>
    <xf numFmtId="0" fontId="0" fillId="8" borderId="0" xfId="0" applyFill="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Sheet1!$B$57:$D$57</c:f>
              <c:strCache/>
            </c:strRef>
          </c:cat>
          <c:val>
            <c:numRef>
              <c:f>Sheet1!$B$58:$D$58</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Sheet1!$B$57:$D$57</c:f>
              <c:strCache/>
            </c:strRef>
          </c:cat>
          <c:val>
            <c:numRef>
              <c:f>Sheet1!$B$59:$D$59</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Sheet1!$B$57:$D$57</c:f>
              <c:strCache/>
            </c:strRef>
          </c:cat>
          <c:val>
            <c:numRef>
              <c:f>Sheet1!$B$60:$D$60</c:f>
              <c:numCache/>
            </c:numRef>
          </c:val>
          <c:smooth val="0"/>
        </c:ser>
        <c:hiLowLines>
          <c:spPr>
            <a:ln w="3175">
              <a:solidFill/>
            </a:ln>
          </c:spPr>
        </c:hiLowLines>
        <c:axId val="38704097"/>
        <c:axId val="32738338"/>
      </c:lineChart>
      <c:catAx>
        <c:axId val="38704097"/>
        <c:scaling>
          <c:orientation val="minMax"/>
        </c:scaling>
        <c:axPos val="b"/>
        <c:delete val="0"/>
        <c:numFmt formatCode="General" sourceLinked="1"/>
        <c:majorTickMark val="in"/>
        <c:minorTickMark val="none"/>
        <c:tickLblPos val="nextTo"/>
        <c:crossAx val="32738338"/>
        <c:crosses val="autoZero"/>
        <c:auto val="1"/>
        <c:lblOffset val="100"/>
        <c:noMultiLvlLbl val="0"/>
      </c:catAx>
      <c:valAx>
        <c:axId val="32738338"/>
        <c:scaling>
          <c:orientation val="minMax"/>
        </c:scaling>
        <c:axPos val="l"/>
        <c:majorGridlines/>
        <c:delete val="0"/>
        <c:numFmt formatCode="General" sourceLinked="1"/>
        <c:majorTickMark val="in"/>
        <c:minorTickMark val="none"/>
        <c:tickLblPos val="nextTo"/>
        <c:crossAx val="3870409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46317235"/>
        <c:axId val="57830260"/>
      </c:lineChart>
      <c:catAx>
        <c:axId val="46317235"/>
        <c:scaling>
          <c:orientation val="minMax"/>
        </c:scaling>
        <c:axPos val="b"/>
        <c:delete val="0"/>
        <c:numFmt formatCode="General" sourceLinked="1"/>
        <c:majorTickMark val="in"/>
        <c:minorTickMark val="none"/>
        <c:tickLblPos val="nextTo"/>
        <c:crossAx val="57830260"/>
        <c:crosses val="autoZero"/>
        <c:auto val="1"/>
        <c:lblOffset val="100"/>
        <c:noMultiLvlLbl val="0"/>
      </c:catAx>
      <c:valAx>
        <c:axId val="57830260"/>
        <c:scaling>
          <c:orientation val="minMax"/>
        </c:scaling>
        <c:axPos val="l"/>
        <c:majorGridlines/>
        <c:delete val="0"/>
        <c:numFmt formatCode="General" sourceLinked="1"/>
        <c:majorTickMark val="in"/>
        <c:minorTickMark val="none"/>
        <c:tickLblPos val="nextTo"/>
        <c:crossAx val="463172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870517"/>
        <c:axId val="56583606"/>
      </c:lineChart>
      <c:catAx>
        <c:axId val="870517"/>
        <c:scaling>
          <c:orientation val="minMax"/>
        </c:scaling>
        <c:axPos val="b"/>
        <c:delete val="0"/>
        <c:numFmt formatCode="General" sourceLinked="1"/>
        <c:majorTickMark val="in"/>
        <c:minorTickMark val="none"/>
        <c:tickLblPos val="nextTo"/>
        <c:crossAx val="56583606"/>
        <c:crosses val="autoZero"/>
        <c:auto val="1"/>
        <c:lblOffset val="100"/>
        <c:noMultiLvlLbl val="0"/>
      </c:catAx>
      <c:valAx>
        <c:axId val="56583606"/>
        <c:scaling>
          <c:orientation val="minMax"/>
        </c:scaling>
        <c:axPos val="l"/>
        <c:majorGridlines/>
        <c:delete val="0"/>
        <c:numFmt formatCode="General" sourceLinked="1"/>
        <c:majorTickMark val="in"/>
        <c:minorTickMark val="none"/>
        <c:tickLblPos val="nextTo"/>
        <c:crossAx val="8705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54055735"/>
        <c:axId val="23961848"/>
      </c:lineChart>
      <c:catAx>
        <c:axId val="54055735"/>
        <c:scaling>
          <c:orientation val="minMax"/>
        </c:scaling>
        <c:axPos val="b"/>
        <c:delete val="0"/>
        <c:numFmt formatCode="General" sourceLinked="1"/>
        <c:majorTickMark val="in"/>
        <c:minorTickMark val="none"/>
        <c:tickLblPos val="nextTo"/>
        <c:crossAx val="23961848"/>
        <c:crosses val="autoZero"/>
        <c:auto val="1"/>
        <c:lblOffset val="100"/>
        <c:noMultiLvlLbl val="0"/>
      </c:catAx>
      <c:valAx>
        <c:axId val="23961848"/>
        <c:scaling>
          <c:orientation val="minMax"/>
        </c:scaling>
        <c:axPos val="l"/>
        <c:majorGridlines/>
        <c:delete val="0"/>
        <c:numFmt formatCode="General" sourceLinked="1"/>
        <c:majorTickMark val="in"/>
        <c:minorTickMark val="none"/>
        <c:tickLblPos val="nextTo"/>
        <c:crossAx val="540557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Sheet1!$B$57:$D$57</c:f>
              <c:strCache/>
            </c:strRef>
          </c:cat>
          <c:val>
            <c:numRef>
              <c:f>Sheet1!$B$58:$D$58</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Sheet1!$B$57:$D$57</c:f>
              <c:strCache/>
            </c:strRef>
          </c:cat>
          <c:val>
            <c:numRef>
              <c:f>Sheet1!$B$59:$D$59</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Sheet1!$B$57:$D$57</c:f>
              <c:strCache/>
            </c:strRef>
          </c:cat>
          <c:val>
            <c:numRef>
              <c:f>Sheet1!$B$60:$D$60</c:f>
              <c:numCache/>
            </c:numRef>
          </c:val>
          <c:smooth val="0"/>
        </c:ser>
        <c:hiLowLines>
          <c:spPr>
            <a:ln w="3175">
              <a:solidFill/>
            </a:ln>
          </c:spPr>
        </c:hiLowLines>
        <c:axId val="14016249"/>
        <c:axId val="38640954"/>
      </c:lineChart>
      <c:catAx>
        <c:axId val="14016249"/>
        <c:scaling>
          <c:orientation val="minMax"/>
        </c:scaling>
        <c:axPos val="b"/>
        <c:delete val="0"/>
        <c:numFmt formatCode="General" sourceLinked="1"/>
        <c:majorTickMark val="in"/>
        <c:minorTickMark val="none"/>
        <c:tickLblPos val="nextTo"/>
        <c:crossAx val="38640954"/>
        <c:crosses val="autoZero"/>
        <c:auto val="1"/>
        <c:lblOffset val="100"/>
        <c:noMultiLvlLbl val="0"/>
      </c:catAx>
      <c:valAx>
        <c:axId val="38640954"/>
        <c:scaling>
          <c:orientation val="minMax"/>
        </c:scaling>
        <c:axPos val="l"/>
        <c:majorGridlines/>
        <c:delete val="0"/>
        <c:numFmt formatCode="General" sourceLinked="1"/>
        <c:majorTickMark val="in"/>
        <c:minorTickMark val="none"/>
        <c:tickLblPos val="nextTo"/>
        <c:crossAx val="1401624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Sheet1!$H$57:$J$57</c:f>
              <c:strCache/>
            </c:strRef>
          </c:cat>
          <c:val>
            <c:numRef>
              <c:f>Sheet1!$H$58:$J$58</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Sheet1!$H$57:$J$57</c:f>
              <c:strCache/>
            </c:strRef>
          </c:cat>
          <c:val>
            <c:numRef>
              <c:f>Sheet1!$H$59:$J$59</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Sheet1!$H$57:$J$57</c:f>
              <c:strCache/>
            </c:strRef>
          </c:cat>
          <c:val>
            <c:numRef>
              <c:f>Sheet1!$H$60:$J$60</c:f>
              <c:numCache/>
            </c:numRef>
          </c:val>
          <c:smooth val="0"/>
        </c:ser>
        <c:hiLowLines>
          <c:spPr>
            <a:ln w="3175">
              <a:solidFill/>
            </a:ln>
          </c:spPr>
        </c:hiLowLines>
        <c:axId val="28634043"/>
        <c:axId val="49273468"/>
      </c:lineChart>
      <c:catAx>
        <c:axId val="28634043"/>
        <c:scaling>
          <c:orientation val="minMax"/>
        </c:scaling>
        <c:axPos val="b"/>
        <c:delete val="0"/>
        <c:numFmt formatCode="General" sourceLinked="1"/>
        <c:majorTickMark val="in"/>
        <c:minorTickMark val="none"/>
        <c:tickLblPos val="nextTo"/>
        <c:crossAx val="49273468"/>
        <c:crosses val="autoZero"/>
        <c:auto val="1"/>
        <c:lblOffset val="100"/>
        <c:noMultiLvlLbl val="0"/>
      </c:catAx>
      <c:valAx>
        <c:axId val="49273468"/>
        <c:scaling>
          <c:orientation val="minMax"/>
        </c:scaling>
        <c:axPos val="l"/>
        <c:majorGridlines/>
        <c:delete val="0"/>
        <c:numFmt formatCode="General" sourceLinked="1"/>
        <c:majorTickMark val="in"/>
        <c:minorTickMark val="none"/>
        <c:tickLblPos val="nextTo"/>
        <c:crossAx val="2863404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Sheet1!$B$121:$D$121</c:f>
              <c:strCache/>
            </c:strRef>
          </c:cat>
          <c:val>
            <c:numRef>
              <c:f>Sheet1!$B$122:$D$122</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Sheet1!$B$121:$D$121</c:f>
              <c:strCache/>
            </c:strRef>
          </c:cat>
          <c:val>
            <c:numRef>
              <c:f>Sheet1!$B$123:$D$123</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Sheet1!$B$121:$D$121</c:f>
              <c:strCache/>
            </c:strRef>
          </c:cat>
          <c:val>
            <c:numRef>
              <c:f>Sheet1!$B$124:$D$124</c:f>
              <c:numCache/>
            </c:numRef>
          </c:val>
          <c:smooth val="0"/>
        </c:ser>
        <c:hiLowLines>
          <c:spPr>
            <a:ln w="3175">
              <a:solidFill/>
            </a:ln>
          </c:spPr>
        </c:hiLowLines>
        <c:axId val="48658813"/>
        <c:axId val="8706238"/>
      </c:lineChart>
      <c:catAx>
        <c:axId val="48658813"/>
        <c:scaling>
          <c:orientation val="minMax"/>
        </c:scaling>
        <c:axPos val="b"/>
        <c:delete val="0"/>
        <c:numFmt formatCode="General" sourceLinked="1"/>
        <c:majorTickMark val="in"/>
        <c:minorTickMark val="none"/>
        <c:tickLblPos val="nextTo"/>
        <c:crossAx val="8706238"/>
        <c:crosses val="autoZero"/>
        <c:auto val="1"/>
        <c:lblOffset val="100"/>
        <c:noMultiLvlLbl val="0"/>
      </c:catAx>
      <c:valAx>
        <c:axId val="8706238"/>
        <c:scaling>
          <c:orientation val="minMax"/>
        </c:scaling>
        <c:axPos val="l"/>
        <c:majorGridlines/>
        <c:delete val="0"/>
        <c:numFmt formatCode="General" sourceLinked="1"/>
        <c:majorTickMark val="in"/>
        <c:minorTickMark val="none"/>
        <c:tickLblPos val="nextTo"/>
        <c:crossAx val="486588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Sheet1!$H$121:$J$121</c:f>
              <c:strCache/>
            </c:strRef>
          </c:cat>
          <c:val>
            <c:numRef>
              <c:f>Sheet1!$H$122:$J$122</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Sheet1!$H$121:$J$121</c:f>
              <c:strCache/>
            </c:strRef>
          </c:cat>
          <c:val>
            <c:numRef>
              <c:f>Sheet1!$H$123:$J$123</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Sheet1!$H$121:$J$121</c:f>
              <c:strCache/>
            </c:strRef>
          </c:cat>
          <c:val>
            <c:numRef>
              <c:f>Sheet1!$H$124:$J$124</c:f>
              <c:numCache/>
            </c:numRef>
          </c:val>
          <c:smooth val="0"/>
        </c:ser>
        <c:hiLowLines>
          <c:spPr>
            <a:ln w="3175">
              <a:solidFill/>
            </a:ln>
          </c:spPr>
        </c:hiLowLines>
        <c:axId val="29034559"/>
        <c:axId val="8198144"/>
      </c:lineChart>
      <c:catAx>
        <c:axId val="29034559"/>
        <c:scaling>
          <c:orientation val="minMax"/>
        </c:scaling>
        <c:axPos val="b"/>
        <c:delete val="0"/>
        <c:numFmt formatCode="General" sourceLinked="1"/>
        <c:majorTickMark val="in"/>
        <c:minorTickMark val="none"/>
        <c:tickLblPos val="nextTo"/>
        <c:crossAx val="8198144"/>
        <c:crosses val="autoZero"/>
        <c:auto val="1"/>
        <c:lblOffset val="100"/>
        <c:noMultiLvlLbl val="0"/>
      </c:catAx>
      <c:valAx>
        <c:axId val="8198144"/>
        <c:scaling>
          <c:orientation val="minMax"/>
        </c:scaling>
        <c:axPos val="l"/>
        <c:majorGridlines/>
        <c:delete val="0"/>
        <c:numFmt formatCode="General" sourceLinked="1"/>
        <c:majorTickMark val="in"/>
        <c:minorTickMark val="none"/>
        <c:tickLblPos val="nextTo"/>
        <c:crossAx val="290345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評価法１　（Unknown 1）</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Sheet1!$B$57:$D$57</c:f>
              <c:strCache/>
            </c:strRef>
          </c:cat>
          <c:val>
            <c:numRef>
              <c:f>Sheet1!$B$58:$D$58</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Sheet1!$B$57:$D$57</c:f>
              <c:strCache/>
            </c:strRef>
          </c:cat>
          <c:val>
            <c:numRef>
              <c:f>Sheet1!$B$59:$D$59</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Sheet1!$B$57:$D$57</c:f>
              <c:strCache/>
            </c:strRef>
          </c:cat>
          <c:val>
            <c:numRef>
              <c:f>Sheet1!$B$60:$D$60</c:f>
              <c:numCache/>
            </c:numRef>
          </c:val>
          <c:smooth val="0"/>
        </c:ser>
        <c:hiLowLines>
          <c:spPr>
            <a:ln w="3175">
              <a:solidFill/>
            </a:ln>
          </c:spPr>
        </c:hiLowLines>
        <c:axId val="63117313"/>
        <c:axId val="8984642"/>
      </c:lineChart>
      <c:catAx>
        <c:axId val="63117313"/>
        <c:scaling>
          <c:orientation val="minMax"/>
        </c:scaling>
        <c:axPos val="b"/>
        <c:delete val="0"/>
        <c:numFmt formatCode="General" sourceLinked="1"/>
        <c:majorTickMark val="in"/>
        <c:minorTickMark val="none"/>
        <c:tickLblPos val="nextTo"/>
        <c:crossAx val="8984642"/>
        <c:crosses val="autoZero"/>
        <c:auto val="1"/>
        <c:lblOffset val="100"/>
        <c:noMultiLvlLbl val="0"/>
      </c:catAx>
      <c:valAx>
        <c:axId val="8984642"/>
        <c:scaling>
          <c:orientation val="minMax"/>
        </c:scaling>
        <c:axPos val="l"/>
        <c:majorGridlines/>
        <c:delete val="0"/>
        <c:numFmt formatCode="General" sourceLinked="1"/>
        <c:majorTickMark val="in"/>
        <c:minorTickMark val="none"/>
        <c:tickLblPos val="nextTo"/>
        <c:crossAx val="631173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評価法１　（Unknown 2）</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Sheet1!$H$57:$J$57</c:f>
              <c:strCache/>
            </c:strRef>
          </c:cat>
          <c:val>
            <c:numRef>
              <c:f>Sheet1!$H$58:$J$58</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Sheet1!$H$57:$J$57</c:f>
              <c:strCache/>
            </c:strRef>
          </c:cat>
          <c:val>
            <c:numRef>
              <c:f>Sheet1!$H$59:$J$59</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Sheet1!$H$57:$J$57</c:f>
              <c:strCache/>
            </c:strRef>
          </c:cat>
          <c:val>
            <c:numRef>
              <c:f>Sheet1!$H$60:$J$60</c:f>
              <c:numCache/>
            </c:numRef>
          </c:val>
          <c:smooth val="0"/>
        </c:ser>
        <c:hiLowLines>
          <c:spPr>
            <a:ln w="3175">
              <a:solidFill/>
            </a:ln>
          </c:spPr>
        </c:hiLowLines>
        <c:axId val="47130819"/>
        <c:axId val="43604356"/>
      </c:lineChart>
      <c:catAx>
        <c:axId val="47130819"/>
        <c:scaling>
          <c:orientation val="minMax"/>
        </c:scaling>
        <c:axPos val="b"/>
        <c:delete val="0"/>
        <c:numFmt formatCode="General" sourceLinked="1"/>
        <c:majorTickMark val="in"/>
        <c:minorTickMark val="none"/>
        <c:tickLblPos val="nextTo"/>
        <c:crossAx val="43604356"/>
        <c:crosses val="autoZero"/>
        <c:auto val="1"/>
        <c:lblOffset val="100"/>
        <c:noMultiLvlLbl val="0"/>
      </c:catAx>
      <c:valAx>
        <c:axId val="43604356"/>
        <c:scaling>
          <c:orientation val="minMax"/>
        </c:scaling>
        <c:axPos val="l"/>
        <c:majorGridlines/>
        <c:delete val="0"/>
        <c:numFmt formatCode="General" sourceLinked="1"/>
        <c:majorTickMark val="in"/>
        <c:minorTickMark val="none"/>
        <c:tickLblPos val="nextTo"/>
        <c:crossAx val="4713081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評価法２　（Unknown 1）</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Sheet1!$B$121:$D$121</c:f>
              <c:strCache/>
            </c:strRef>
          </c:cat>
          <c:val>
            <c:numRef>
              <c:f>Sheet1!$B$122:$D$122</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Sheet1!$B$121:$D$121</c:f>
              <c:strCache/>
            </c:strRef>
          </c:cat>
          <c:val>
            <c:numRef>
              <c:f>Sheet1!$B$123:$D$123</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Sheet1!$B$121:$D$121</c:f>
              <c:strCache/>
            </c:strRef>
          </c:cat>
          <c:val>
            <c:numRef>
              <c:f>Sheet1!$B$124:$D$124</c:f>
              <c:numCache/>
            </c:numRef>
          </c:val>
          <c:smooth val="0"/>
        </c:ser>
        <c:hiLowLines>
          <c:spPr>
            <a:ln w="3175">
              <a:solidFill/>
            </a:ln>
          </c:spPr>
        </c:hiLowLines>
        <c:axId val="15710853"/>
        <c:axId val="14572486"/>
      </c:lineChart>
      <c:catAx>
        <c:axId val="15710853"/>
        <c:scaling>
          <c:orientation val="minMax"/>
        </c:scaling>
        <c:axPos val="b"/>
        <c:delete val="0"/>
        <c:numFmt formatCode="General" sourceLinked="1"/>
        <c:majorTickMark val="in"/>
        <c:minorTickMark val="none"/>
        <c:tickLblPos val="nextTo"/>
        <c:crossAx val="14572486"/>
        <c:crosses val="autoZero"/>
        <c:auto val="1"/>
        <c:lblOffset val="100"/>
        <c:noMultiLvlLbl val="0"/>
      </c:catAx>
      <c:valAx>
        <c:axId val="14572486"/>
        <c:scaling>
          <c:orientation val="minMax"/>
        </c:scaling>
        <c:axPos val="l"/>
        <c:majorGridlines/>
        <c:delete val="0"/>
        <c:numFmt formatCode="General" sourceLinked="1"/>
        <c:majorTickMark val="in"/>
        <c:minorTickMark val="none"/>
        <c:tickLblPos val="nextTo"/>
        <c:crossAx val="157108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Sheet1!$H$57:$J$57</c:f>
              <c:strCache/>
            </c:strRef>
          </c:cat>
          <c:val>
            <c:numRef>
              <c:f>Sheet1!$H$58:$J$58</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Sheet1!$H$57:$J$57</c:f>
              <c:strCache/>
            </c:strRef>
          </c:cat>
          <c:val>
            <c:numRef>
              <c:f>Sheet1!$H$59:$J$59</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Sheet1!$H$57:$J$57</c:f>
              <c:strCache/>
            </c:strRef>
          </c:cat>
          <c:val>
            <c:numRef>
              <c:f>Sheet1!$H$60:$J$60</c:f>
              <c:numCache/>
            </c:numRef>
          </c:val>
          <c:smooth val="0"/>
        </c:ser>
        <c:hiLowLines>
          <c:spPr>
            <a:ln w="3175">
              <a:solidFill/>
            </a:ln>
          </c:spPr>
        </c:hiLowLines>
        <c:axId val="47617187"/>
        <c:axId val="8109412"/>
      </c:lineChart>
      <c:catAx>
        <c:axId val="47617187"/>
        <c:scaling>
          <c:orientation val="minMax"/>
        </c:scaling>
        <c:axPos val="b"/>
        <c:delete val="0"/>
        <c:numFmt formatCode="General" sourceLinked="1"/>
        <c:majorTickMark val="in"/>
        <c:minorTickMark val="none"/>
        <c:tickLblPos val="nextTo"/>
        <c:crossAx val="8109412"/>
        <c:crosses val="autoZero"/>
        <c:auto val="1"/>
        <c:lblOffset val="100"/>
        <c:noMultiLvlLbl val="0"/>
      </c:catAx>
      <c:valAx>
        <c:axId val="8109412"/>
        <c:scaling>
          <c:orientation val="minMax"/>
        </c:scaling>
        <c:axPos val="l"/>
        <c:majorGridlines/>
        <c:delete val="0"/>
        <c:numFmt formatCode="General" sourceLinked="1"/>
        <c:majorTickMark val="in"/>
        <c:minorTickMark val="none"/>
        <c:tickLblPos val="nextTo"/>
        <c:crossAx val="476171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評価法２　（Unknown 2）</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Sheet1!$H$121:$J$121</c:f>
              <c:strCache/>
            </c:strRef>
          </c:cat>
          <c:val>
            <c:numRef>
              <c:f>Sheet1!$H$122:$J$122</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Sheet1!$H$121:$J$121</c:f>
              <c:strCache/>
            </c:strRef>
          </c:cat>
          <c:val>
            <c:numRef>
              <c:f>Sheet1!$H$123:$J$123</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Sheet1!$H$121:$J$121</c:f>
              <c:strCache/>
            </c:strRef>
          </c:cat>
          <c:val>
            <c:numRef>
              <c:f>Sheet1!$H$124:$J$124</c:f>
              <c:numCache/>
            </c:numRef>
          </c:val>
          <c:smooth val="0"/>
        </c:ser>
        <c:hiLowLines>
          <c:spPr>
            <a:ln w="3175">
              <a:solidFill/>
            </a:ln>
          </c:spPr>
        </c:hiLowLines>
        <c:axId val="7687495"/>
        <c:axId val="29925128"/>
      </c:lineChart>
      <c:catAx>
        <c:axId val="7687495"/>
        <c:scaling>
          <c:orientation val="minMax"/>
        </c:scaling>
        <c:axPos val="b"/>
        <c:delete val="0"/>
        <c:numFmt formatCode="General" sourceLinked="1"/>
        <c:majorTickMark val="in"/>
        <c:minorTickMark val="none"/>
        <c:tickLblPos val="nextTo"/>
        <c:crossAx val="29925128"/>
        <c:crosses val="autoZero"/>
        <c:auto val="1"/>
        <c:lblOffset val="100"/>
        <c:noMultiLvlLbl val="0"/>
      </c:catAx>
      <c:valAx>
        <c:axId val="29925128"/>
        <c:scaling>
          <c:orientation val="minMax"/>
        </c:scaling>
        <c:axPos val="l"/>
        <c:majorGridlines/>
        <c:delete val="0"/>
        <c:numFmt formatCode="General" sourceLinked="1"/>
        <c:majorTickMark val="in"/>
        <c:minorTickMark val="none"/>
        <c:tickLblPos val="nextTo"/>
        <c:crossAx val="76874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66085129"/>
        <c:axId val="566090"/>
      </c:lineChart>
      <c:catAx>
        <c:axId val="66085129"/>
        <c:scaling>
          <c:orientation val="minMax"/>
        </c:scaling>
        <c:axPos val="b"/>
        <c:delete val="0"/>
        <c:numFmt formatCode="General" sourceLinked="1"/>
        <c:majorTickMark val="in"/>
        <c:minorTickMark val="none"/>
        <c:tickLblPos val="nextTo"/>
        <c:crossAx val="566090"/>
        <c:crosses val="autoZero"/>
        <c:auto val="1"/>
        <c:lblOffset val="100"/>
        <c:noMultiLvlLbl val="0"/>
      </c:catAx>
      <c:valAx>
        <c:axId val="566090"/>
        <c:scaling>
          <c:orientation val="minMax"/>
        </c:scaling>
        <c:axPos val="l"/>
        <c:majorGridlines/>
        <c:delete val="0"/>
        <c:numFmt formatCode="General" sourceLinked="1"/>
        <c:majorTickMark val="in"/>
        <c:minorTickMark val="none"/>
        <c:tickLblPos val="nextTo"/>
        <c:crossAx val="660851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36795851"/>
        <c:axId val="42920076"/>
      </c:lineChart>
      <c:catAx>
        <c:axId val="36795851"/>
        <c:scaling>
          <c:orientation val="minMax"/>
        </c:scaling>
        <c:axPos val="b"/>
        <c:delete val="0"/>
        <c:numFmt formatCode="General" sourceLinked="1"/>
        <c:majorTickMark val="in"/>
        <c:minorTickMark val="none"/>
        <c:tickLblPos val="nextTo"/>
        <c:crossAx val="42920076"/>
        <c:crosses val="autoZero"/>
        <c:auto val="1"/>
        <c:lblOffset val="100"/>
        <c:noMultiLvlLbl val="0"/>
      </c:catAx>
      <c:valAx>
        <c:axId val="42920076"/>
        <c:scaling>
          <c:orientation val="minMax"/>
        </c:scaling>
        <c:axPos val="l"/>
        <c:majorGridlines/>
        <c:delete val="0"/>
        <c:numFmt formatCode="General" sourceLinked="1"/>
        <c:majorTickMark val="in"/>
        <c:minorTickMark val="none"/>
        <c:tickLblPos val="nextTo"/>
        <c:crossAx val="367958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38341517"/>
        <c:axId val="9170638"/>
      </c:lineChart>
      <c:catAx>
        <c:axId val="38341517"/>
        <c:scaling>
          <c:orientation val="minMax"/>
        </c:scaling>
        <c:axPos val="b"/>
        <c:delete val="0"/>
        <c:numFmt formatCode="General" sourceLinked="1"/>
        <c:majorTickMark val="in"/>
        <c:minorTickMark val="none"/>
        <c:tickLblPos val="nextTo"/>
        <c:crossAx val="9170638"/>
        <c:crosses val="autoZero"/>
        <c:auto val="1"/>
        <c:lblOffset val="100"/>
        <c:noMultiLvlLbl val="0"/>
      </c:catAx>
      <c:valAx>
        <c:axId val="9170638"/>
        <c:scaling>
          <c:orientation val="minMax"/>
        </c:scaling>
        <c:axPos val="l"/>
        <c:majorGridlines/>
        <c:delete val="0"/>
        <c:numFmt formatCode="General" sourceLinked="1"/>
        <c:majorTickMark val="in"/>
        <c:minorTickMark val="none"/>
        <c:tickLblPos val="nextTo"/>
        <c:crossAx val="383415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59220559"/>
        <c:axId val="24131088"/>
      </c:lineChart>
      <c:catAx>
        <c:axId val="59220559"/>
        <c:scaling>
          <c:orientation val="minMax"/>
        </c:scaling>
        <c:axPos val="b"/>
        <c:delete val="0"/>
        <c:numFmt formatCode="General" sourceLinked="1"/>
        <c:majorTickMark val="in"/>
        <c:minorTickMark val="none"/>
        <c:tickLblPos val="nextTo"/>
        <c:crossAx val="24131088"/>
        <c:crosses val="autoZero"/>
        <c:auto val="1"/>
        <c:lblOffset val="100"/>
        <c:noMultiLvlLbl val="0"/>
      </c:catAx>
      <c:valAx>
        <c:axId val="24131088"/>
        <c:scaling>
          <c:orientation val="minMax"/>
        </c:scaling>
        <c:axPos val="l"/>
        <c:majorGridlines/>
        <c:delete val="0"/>
        <c:numFmt formatCode="General" sourceLinked="1"/>
        <c:majorTickMark val="in"/>
        <c:minorTickMark val="none"/>
        <c:tickLblPos val="nextTo"/>
        <c:crossAx val="592205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25016849"/>
        <c:axId val="15482450"/>
      </c:lineChart>
      <c:catAx>
        <c:axId val="25016849"/>
        <c:scaling>
          <c:orientation val="minMax"/>
        </c:scaling>
        <c:axPos val="b"/>
        <c:delete val="0"/>
        <c:numFmt formatCode="General" sourceLinked="1"/>
        <c:majorTickMark val="in"/>
        <c:minorTickMark val="none"/>
        <c:tickLblPos val="nextTo"/>
        <c:crossAx val="15482450"/>
        <c:crosses val="autoZero"/>
        <c:auto val="1"/>
        <c:lblOffset val="100"/>
        <c:noMultiLvlLbl val="0"/>
      </c:catAx>
      <c:valAx>
        <c:axId val="15482450"/>
        <c:scaling>
          <c:orientation val="minMax"/>
        </c:scaling>
        <c:axPos val="l"/>
        <c:majorGridlines/>
        <c:delete val="0"/>
        <c:numFmt formatCode="General" sourceLinked="1"/>
        <c:majorTickMark val="in"/>
        <c:minorTickMark val="none"/>
        <c:tickLblPos val="nextTo"/>
        <c:crossAx val="2501684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66835155"/>
        <c:axId val="49317780"/>
      </c:lineChart>
      <c:catAx>
        <c:axId val="66835155"/>
        <c:scaling>
          <c:orientation val="minMax"/>
        </c:scaling>
        <c:axPos val="b"/>
        <c:delete val="0"/>
        <c:numFmt formatCode="General" sourceLinked="1"/>
        <c:majorTickMark val="in"/>
        <c:minorTickMark val="none"/>
        <c:tickLblPos val="nextTo"/>
        <c:crossAx val="49317780"/>
        <c:crosses val="autoZero"/>
        <c:auto val="1"/>
        <c:lblOffset val="100"/>
        <c:noMultiLvlLbl val="0"/>
      </c:catAx>
      <c:valAx>
        <c:axId val="49317780"/>
        <c:scaling>
          <c:orientation val="minMax"/>
        </c:scaling>
        <c:axPos val="l"/>
        <c:majorGridlines/>
        <c:delete val="0"/>
        <c:numFmt formatCode="General" sourceLinked="1"/>
        <c:majorTickMark val="in"/>
        <c:minorTickMark val="none"/>
        <c:tickLblPos val="nextTo"/>
        <c:crossAx val="668351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51539093"/>
        <c:axId val="61706710"/>
      </c:lineChart>
      <c:catAx>
        <c:axId val="51539093"/>
        <c:scaling>
          <c:orientation val="minMax"/>
        </c:scaling>
        <c:axPos val="b"/>
        <c:delete val="0"/>
        <c:numFmt formatCode="General" sourceLinked="1"/>
        <c:majorTickMark val="in"/>
        <c:minorTickMark val="none"/>
        <c:tickLblPos val="nextTo"/>
        <c:crossAx val="61706710"/>
        <c:crosses val="autoZero"/>
        <c:auto val="1"/>
        <c:lblOffset val="100"/>
        <c:noMultiLvlLbl val="0"/>
      </c:catAx>
      <c:valAx>
        <c:axId val="61706710"/>
        <c:scaling>
          <c:orientation val="minMax"/>
        </c:scaling>
        <c:axPos val="l"/>
        <c:majorGridlines/>
        <c:delete val="0"/>
        <c:numFmt formatCode="General" sourceLinked="1"/>
        <c:majorTickMark val="in"/>
        <c:minorTickMark val="none"/>
        <c:tickLblPos val="nextTo"/>
        <c:crossAx val="515390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51513175"/>
        <c:axId val="60022040"/>
      </c:lineChart>
      <c:catAx>
        <c:axId val="51513175"/>
        <c:scaling>
          <c:orientation val="minMax"/>
        </c:scaling>
        <c:axPos val="b"/>
        <c:delete val="0"/>
        <c:numFmt formatCode="General" sourceLinked="1"/>
        <c:majorTickMark val="in"/>
        <c:minorTickMark val="none"/>
        <c:tickLblPos val="nextTo"/>
        <c:crossAx val="60022040"/>
        <c:crosses val="autoZero"/>
        <c:auto val="1"/>
        <c:lblOffset val="100"/>
        <c:noMultiLvlLbl val="0"/>
      </c:catAx>
      <c:valAx>
        <c:axId val="60022040"/>
        <c:scaling>
          <c:orientation val="minMax"/>
        </c:scaling>
        <c:axPos val="l"/>
        <c:majorGridlines/>
        <c:delete val="0"/>
        <c:numFmt formatCode="General" sourceLinked="1"/>
        <c:majorTickMark val="in"/>
        <c:minorTickMark val="none"/>
        <c:tickLblPos val="nextTo"/>
        <c:crossAx val="515131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9118489"/>
        <c:axId val="55830874"/>
      </c:lineChart>
      <c:catAx>
        <c:axId val="9118489"/>
        <c:scaling>
          <c:orientation val="minMax"/>
        </c:scaling>
        <c:axPos val="b"/>
        <c:delete val="0"/>
        <c:numFmt formatCode="General" sourceLinked="1"/>
        <c:majorTickMark val="in"/>
        <c:minorTickMark val="none"/>
        <c:tickLblPos val="nextTo"/>
        <c:crossAx val="55830874"/>
        <c:crosses val="autoZero"/>
        <c:auto val="1"/>
        <c:lblOffset val="100"/>
        <c:noMultiLvlLbl val="0"/>
      </c:catAx>
      <c:valAx>
        <c:axId val="55830874"/>
        <c:scaling>
          <c:orientation val="minMax"/>
        </c:scaling>
        <c:axPos val="l"/>
        <c:majorGridlines/>
        <c:delete val="0"/>
        <c:numFmt formatCode="General" sourceLinked="1"/>
        <c:majorTickMark val="in"/>
        <c:minorTickMark val="none"/>
        <c:tickLblPos val="nextTo"/>
        <c:crossAx val="91184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Sheet1!$B$121:$D$121</c:f>
              <c:strCache/>
            </c:strRef>
          </c:cat>
          <c:val>
            <c:numRef>
              <c:f>Sheet1!$B$122:$D$122</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Sheet1!$B$121:$D$121</c:f>
              <c:strCache/>
            </c:strRef>
          </c:cat>
          <c:val>
            <c:numRef>
              <c:f>Sheet1!$B$123:$D$123</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Sheet1!$B$121:$D$121</c:f>
              <c:strCache/>
            </c:strRef>
          </c:cat>
          <c:val>
            <c:numRef>
              <c:f>Sheet1!$B$124:$D$124</c:f>
              <c:numCache/>
            </c:numRef>
          </c:val>
          <c:smooth val="0"/>
        </c:ser>
        <c:hiLowLines>
          <c:spPr>
            <a:ln w="3175">
              <a:solidFill/>
            </a:ln>
          </c:spPr>
        </c:hiLowLines>
        <c:axId val="57349733"/>
        <c:axId val="36745126"/>
      </c:lineChart>
      <c:catAx>
        <c:axId val="57349733"/>
        <c:scaling>
          <c:orientation val="minMax"/>
        </c:scaling>
        <c:axPos val="b"/>
        <c:delete val="0"/>
        <c:numFmt formatCode="General" sourceLinked="1"/>
        <c:majorTickMark val="in"/>
        <c:minorTickMark val="none"/>
        <c:tickLblPos val="nextTo"/>
        <c:crossAx val="36745126"/>
        <c:crosses val="autoZero"/>
        <c:auto val="1"/>
        <c:lblOffset val="100"/>
        <c:noMultiLvlLbl val="0"/>
      </c:catAx>
      <c:valAx>
        <c:axId val="36745126"/>
        <c:scaling>
          <c:orientation val="minMax"/>
        </c:scaling>
        <c:axPos val="l"/>
        <c:majorGridlines/>
        <c:delete val="0"/>
        <c:numFmt formatCode="General" sourceLinked="1"/>
        <c:majorTickMark val="in"/>
        <c:minorTickMark val="none"/>
        <c:tickLblPos val="nextTo"/>
        <c:crossAx val="573497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5128155"/>
        <c:axId val="64894620"/>
      </c:lineChart>
      <c:catAx>
        <c:axId val="5128155"/>
        <c:scaling>
          <c:orientation val="minMax"/>
        </c:scaling>
        <c:axPos val="b"/>
        <c:delete val="0"/>
        <c:numFmt formatCode="General" sourceLinked="1"/>
        <c:majorTickMark val="in"/>
        <c:minorTickMark val="none"/>
        <c:tickLblPos val="nextTo"/>
        <c:crossAx val="64894620"/>
        <c:crosses val="autoZero"/>
        <c:auto val="1"/>
        <c:lblOffset val="100"/>
        <c:noMultiLvlLbl val="0"/>
      </c:catAx>
      <c:valAx>
        <c:axId val="64894620"/>
        <c:scaling>
          <c:orientation val="minMax"/>
        </c:scaling>
        <c:axPos val="l"/>
        <c:majorGridlines/>
        <c:delete val="0"/>
        <c:numFmt formatCode="General" sourceLinked="1"/>
        <c:majorTickMark val="in"/>
        <c:minorTickMark val="none"/>
        <c:tickLblPos val="nextTo"/>
        <c:crossAx val="51281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57400733"/>
        <c:axId val="40060126"/>
      </c:lineChart>
      <c:catAx>
        <c:axId val="57400733"/>
        <c:scaling>
          <c:orientation val="minMax"/>
        </c:scaling>
        <c:axPos val="b"/>
        <c:delete val="0"/>
        <c:numFmt formatCode="General" sourceLinked="1"/>
        <c:majorTickMark val="in"/>
        <c:minorTickMark val="none"/>
        <c:tickLblPos val="nextTo"/>
        <c:crossAx val="40060126"/>
        <c:crosses val="autoZero"/>
        <c:auto val="1"/>
        <c:lblOffset val="100"/>
        <c:noMultiLvlLbl val="0"/>
      </c:catAx>
      <c:valAx>
        <c:axId val="40060126"/>
        <c:scaling>
          <c:orientation val="minMax"/>
        </c:scaling>
        <c:axPos val="l"/>
        <c:majorGridlines/>
        <c:delete val="0"/>
        <c:numFmt formatCode="General" sourceLinked="1"/>
        <c:majorTickMark val="in"/>
        <c:minorTickMark val="none"/>
        <c:tickLblPos val="nextTo"/>
        <c:crossAx val="574007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53771359"/>
        <c:axId val="5477408"/>
      </c:lineChart>
      <c:catAx>
        <c:axId val="53771359"/>
        <c:scaling>
          <c:orientation val="minMax"/>
        </c:scaling>
        <c:axPos val="b"/>
        <c:delete val="0"/>
        <c:numFmt formatCode="General" sourceLinked="1"/>
        <c:majorTickMark val="in"/>
        <c:minorTickMark val="none"/>
        <c:tickLblPos val="nextTo"/>
        <c:crossAx val="5477408"/>
        <c:crosses val="autoZero"/>
        <c:auto val="1"/>
        <c:lblOffset val="100"/>
        <c:noMultiLvlLbl val="0"/>
      </c:catAx>
      <c:valAx>
        <c:axId val="5477408"/>
        <c:scaling>
          <c:orientation val="minMax"/>
        </c:scaling>
        <c:axPos val="l"/>
        <c:majorGridlines/>
        <c:delete val="0"/>
        <c:numFmt formatCode="General" sourceLinked="1"/>
        <c:majorTickMark val="in"/>
        <c:minorTickMark val="none"/>
        <c:tickLblPos val="nextTo"/>
        <c:crossAx val="537713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Sheet1!$B$57:$D$57</c:f>
              <c:strCache>
                <c:ptCount val="3"/>
                <c:pt idx="0">
                  <c:v>Run 1</c:v>
                </c:pt>
                <c:pt idx="1">
                  <c:v>Run 2</c:v>
                </c:pt>
                <c:pt idx="2">
                  <c:v>Run 3</c:v>
                </c:pt>
              </c:strCache>
            </c:strRef>
          </c:cat>
          <c:val>
            <c:numRef>
              <c:f>Sheet1!$B$58:$D$58</c:f>
              <c:numCache>
                <c:ptCount val="3"/>
                <c:pt idx="0">
                  <c:v>0.0033079334899817755</c:v>
                </c:pt>
                <c:pt idx="1">
                  <c:v>0.0029746411024884185</c:v>
                </c:pt>
                <c:pt idx="2">
                  <c:v>0.003037391479960529</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Sheet1!$B$57:$D$57</c:f>
              <c:strCache>
                <c:ptCount val="3"/>
                <c:pt idx="0">
                  <c:v>Run 1</c:v>
                </c:pt>
                <c:pt idx="1">
                  <c:v>Run 2</c:v>
                </c:pt>
                <c:pt idx="2">
                  <c:v>Run 3</c:v>
                </c:pt>
              </c:strCache>
            </c:strRef>
          </c:cat>
          <c:val>
            <c:numRef>
              <c:f>Sheet1!$B$59:$D$59</c:f>
              <c:numCache>
                <c:ptCount val="3"/>
                <c:pt idx="0">
                  <c:v>0.0019425672321878914</c:v>
                </c:pt>
                <c:pt idx="1">
                  <c:v>0.0022467401389165823</c:v>
                </c:pt>
                <c:pt idx="2">
                  <c:v>0.002509624856442047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Sheet1!$B$57:$D$57</c:f>
              <c:strCache>
                <c:ptCount val="3"/>
                <c:pt idx="0">
                  <c:v>Run 1</c:v>
                </c:pt>
                <c:pt idx="1">
                  <c:v>Run 2</c:v>
                </c:pt>
                <c:pt idx="2">
                  <c:v>Run 3</c:v>
                </c:pt>
              </c:strCache>
            </c:strRef>
          </c:cat>
          <c:val>
            <c:numRef>
              <c:f>Sheet1!$B$60:$D$60</c:f>
              <c:numCache>
                <c:ptCount val="3"/>
                <c:pt idx="0">
                  <c:v>0.0026252503610848335</c:v>
                </c:pt>
                <c:pt idx="1">
                  <c:v>0.0026106906207025004</c:v>
                </c:pt>
                <c:pt idx="2">
                  <c:v>0.002773508168201288</c:v>
                </c:pt>
              </c:numCache>
            </c:numRef>
          </c:val>
          <c:smooth val="0"/>
        </c:ser>
        <c:hiLowLines>
          <c:spPr>
            <a:ln w="3175">
              <a:solidFill/>
            </a:ln>
          </c:spPr>
        </c:hiLowLines>
        <c:axId val="20487201"/>
        <c:axId val="56599650"/>
      </c:lineChart>
      <c:catAx>
        <c:axId val="20487201"/>
        <c:scaling>
          <c:orientation val="minMax"/>
        </c:scaling>
        <c:axPos val="b"/>
        <c:delete val="0"/>
        <c:numFmt formatCode="General" sourceLinked="1"/>
        <c:majorTickMark val="in"/>
        <c:minorTickMark val="none"/>
        <c:tickLblPos val="nextTo"/>
        <c:crossAx val="56599650"/>
        <c:crosses val="autoZero"/>
        <c:auto val="1"/>
        <c:lblOffset val="100"/>
        <c:noMultiLvlLbl val="0"/>
      </c:catAx>
      <c:valAx>
        <c:axId val="56599650"/>
        <c:scaling>
          <c:orientation val="minMax"/>
        </c:scaling>
        <c:axPos val="l"/>
        <c:majorGridlines/>
        <c:delete val="0"/>
        <c:numFmt formatCode="General" sourceLinked="1"/>
        <c:majorTickMark val="in"/>
        <c:minorTickMark val="none"/>
        <c:tickLblPos val="nextTo"/>
        <c:crossAx val="204872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Sheet1!$H$57:$J$57</c:f>
              <c:strCache>
                <c:ptCount val="3"/>
                <c:pt idx="0">
                  <c:v>Run 1</c:v>
                </c:pt>
                <c:pt idx="1">
                  <c:v>Run 2</c:v>
                </c:pt>
                <c:pt idx="2">
                  <c:v>Run 3</c:v>
                </c:pt>
              </c:strCache>
            </c:strRef>
          </c:cat>
          <c:val>
            <c:numRef>
              <c:f>Sheet1!$H$58:$J$58</c:f>
              <c:numCache>
                <c:ptCount val="3"/>
                <c:pt idx="0">
                  <c:v>0.0182985773973269</c:v>
                </c:pt>
                <c:pt idx="1">
                  <c:v>0.01704478477872508</c:v>
                </c:pt>
                <c:pt idx="2">
                  <c:v>0.015390374942268801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Sheet1!$H$57:$J$57</c:f>
              <c:strCache>
                <c:ptCount val="3"/>
                <c:pt idx="0">
                  <c:v>Run 1</c:v>
                </c:pt>
                <c:pt idx="1">
                  <c:v>Run 2</c:v>
                </c:pt>
                <c:pt idx="2">
                  <c:v>Run 3</c:v>
                </c:pt>
              </c:strCache>
            </c:strRef>
          </c:cat>
          <c:val>
            <c:numRef>
              <c:f>Sheet1!$H$59:$J$59</c:f>
              <c:numCache>
                <c:ptCount val="3"/>
                <c:pt idx="0">
                  <c:v>0.010555629811577975</c:v>
                </c:pt>
                <c:pt idx="1">
                  <c:v>0.012753794042153432</c:v>
                </c:pt>
                <c:pt idx="2">
                  <c:v>0.01264157645002094</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Sheet1!$H$57:$J$57</c:f>
              <c:strCache>
                <c:ptCount val="3"/>
                <c:pt idx="0">
                  <c:v>Run 1</c:v>
                </c:pt>
                <c:pt idx="1">
                  <c:v>Run 2</c:v>
                </c:pt>
                <c:pt idx="2">
                  <c:v>Run 3</c:v>
                </c:pt>
              </c:strCache>
            </c:strRef>
          </c:cat>
          <c:val>
            <c:numRef>
              <c:f>Sheet1!$H$60:$J$60</c:f>
              <c:numCache>
                <c:ptCount val="3"/>
                <c:pt idx="0">
                  <c:v>0.014427103604452438</c:v>
                </c:pt>
                <c:pt idx="1">
                  <c:v>0.014899289410439257</c:v>
                </c:pt>
                <c:pt idx="2">
                  <c:v>0.014015975696144871</c:v>
                </c:pt>
              </c:numCache>
            </c:numRef>
          </c:val>
          <c:smooth val="0"/>
        </c:ser>
        <c:hiLowLines>
          <c:spPr>
            <a:ln w="3175">
              <a:solidFill/>
            </a:ln>
          </c:spPr>
        </c:hiLowLines>
        <c:axId val="55098595"/>
        <c:axId val="24638884"/>
      </c:lineChart>
      <c:catAx>
        <c:axId val="55098595"/>
        <c:scaling>
          <c:orientation val="minMax"/>
        </c:scaling>
        <c:axPos val="b"/>
        <c:delete val="0"/>
        <c:numFmt formatCode="General" sourceLinked="1"/>
        <c:majorTickMark val="in"/>
        <c:minorTickMark val="none"/>
        <c:tickLblPos val="nextTo"/>
        <c:crossAx val="24638884"/>
        <c:crosses val="autoZero"/>
        <c:auto val="1"/>
        <c:lblOffset val="100"/>
        <c:noMultiLvlLbl val="0"/>
      </c:catAx>
      <c:valAx>
        <c:axId val="24638884"/>
        <c:scaling>
          <c:orientation val="minMax"/>
        </c:scaling>
        <c:axPos val="l"/>
        <c:majorGridlines/>
        <c:delete val="0"/>
        <c:numFmt formatCode="General" sourceLinked="1"/>
        <c:majorTickMark val="in"/>
        <c:minorTickMark val="none"/>
        <c:tickLblPos val="nextTo"/>
        <c:crossAx val="550985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Sheet1!$B$121:$D$121</c:f>
              <c:strCache>
                <c:ptCount val="3"/>
                <c:pt idx="0">
                  <c:v>Run 1</c:v>
                </c:pt>
                <c:pt idx="1">
                  <c:v>Run 2</c:v>
                </c:pt>
                <c:pt idx="2">
                  <c:v>Run 3</c:v>
                </c:pt>
              </c:strCache>
            </c:strRef>
          </c:cat>
          <c:val>
            <c:numRef>
              <c:f>Sheet1!$B$122:$D$122</c:f>
              <c:numCache>
                <c:ptCount val="3"/>
                <c:pt idx="0">
                  <c:v>0.00297990647949048</c:v>
                </c:pt>
                <c:pt idx="1">
                  <c:v>0.002892706699455521</c:v>
                </c:pt>
                <c:pt idx="2">
                  <c:v>0.0029050347296300594</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Sheet1!$B$121:$D$121</c:f>
              <c:strCache>
                <c:ptCount val="3"/>
                <c:pt idx="0">
                  <c:v>Run 1</c:v>
                </c:pt>
                <c:pt idx="1">
                  <c:v>Run 2</c:v>
                </c:pt>
                <c:pt idx="2">
                  <c:v>Run 3</c:v>
                </c:pt>
              </c:strCache>
            </c:strRef>
          </c:cat>
          <c:val>
            <c:numRef>
              <c:f>Sheet1!$B$123:$D$123</c:f>
              <c:numCache>
                <c:ptCount val="3"/>
                <c:pt idx="0">
                  <c:v>0.002270594242679187</c:v>
                </c:pt>
                <c:pt idx="1">
                  <c:v>0.00232867454194948</c:v>
                </c:pt>
                <c:pt idx="2">
                  <c:v>0.0026419816067725166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Sheet1!$B$121:$D$121</c:f>
              <c:strCache>
                <c:ptCount val="3"/>
                <c:pt idx="0">
                  <c:v>Run 1</c:v>
                </c:pt>
                <c:pt idx="1">
                  <c:v>Run 2</c:v>
                </c:pt>
                <c:pt idx="2">
                  <c:v>Run 3</c:v>
                </c:pt>
              </c:strCache>
            </c:strRef>
          </c:cat>
          <c:val>
            <c:numRef>
              <c:f>Sheet1!$B$124:$D$124</c:f>
              <c:numCache>
                <c:ptCount val="3"/>
                <c:pt idx="0">
                  <c:v>0.0026252503610848335</c:v>
                </c:pt>
                <c:pt idx="1">
                  <c:v>0.0026106906207025004</c:v>
                </c:pt>
                <c:pt idx="2">
                  <c:v>0.002773508168201288</c:v>
                </c:pt>
              </c:numCache>
            </c:numRef>
          </c:val>
          <c:smooth val="0"/>
        </c:ser>
        <c:hiLowLines>
          <c:spPr>
            <a:ln w="3175">
              <a:solidFill/>
            </a:ln>
          </c:spPr>
        </c:hiLowLines>
        <c:axId val="58023589"/>
        <c:axId val="13436902"/>
      </c:lineChart>
      <c:catAx>
        <c:axId val="58023589"/>
        <c:scaling>
          <c:orientation val="minMax"/>
        </c:scaling>
        <c:axPos val="b"/>
        <c:delete val="0"/>
        <c:numFmt formatCode="General" sourceLinked="1"/>
        <c:majorTickMark val="in"/>
        <c:minorTickMark val="none"/>
        <c:tickLblPos val="nextTo"/>
        <c:crossAx val="13436902"/>
        <c:crosses val="autoZero"/>
        <c:auto val="1"/>
        <c:lblOffset val="100"/>
        <c:noMultiLvlLbl val="0"/>
      </c:catAx>
      <c:valAx>
        <c:axId val="13436902"/>
        <c:scaling>
          <c:orientation val="minMax"/>
        </c:scaling>
        <c:axPos val="l"/>
        <c:majorGridlines/>
        <c:delete val="0"/>
        <c:numFmt formatCode="General" sourceLinked="1"/>
        <c:majorTickMark val="in"/>
        <c:minorTickMark val="none"/>
        <c:tickLblPos val="nextTo"/>
        <c:crossAx val="580235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Sheet1!$H$121:$J$121</c:f>
              <c:strCache>
                <c:ptCount val="3"/>
                <c:pt idx="0">
                  <c:v>Run 1</c:v>
                </c:pt>
                <c:pt idx="1">
                  <c:v>Run 2</c:v>
                </c:pt>
                <c:pt idx="2">
                  <c:v>Run 3</c:v>
                </c:pt>
              </c:strCache>
            </c:strRef>
          </c:cat>
          <c:val>
            <c:numRef>
              <c:f>Sheet1!$H$122:$J$122</c:f>
              <c:numCache>
                <c:ptCount val="3"/>
                <c:pt idx="0">
                  <c:v>0.016579462091596588</c:v>
                </c:pt>
                <c:pt idx="1">
                  <c:v>0.016721449882863303</c:v>
                </c:pt>
                <c:pt idx="2">
                  <c:v>0.014807245946073327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Sheet1!$H$121:$J$121</c:f>
              <c:strCache>
                <c:ptCount val="3"/>
                <c:pt idx="0">
                  <c:v>Run 1</c:v>
                </c:pt>
                <c:pt idx="1">
                  <c:v>Run 2</c:v>
                </c:pt>
                <c:pt idx="2">
                  <c:v>Run 3</c:v>
                </c:pt>
              </c:strCache>
            </c:strRef>
          </c:cat>
          <c:val>
            <c:numRef>
              <c:f>Sheet1!$H$123:$J$123</c:f>
              <c:numCache>
                <c:ptCount val="3"/>
                <c:pt idx="0">
                  <c:v>0.012274745117308286</c:v>
                </c:pt>
                <c:pt idx="1">
                  <c:v>0.013077128938015211</c:v>
                </c:pt>
                <c:pt idx="2">
                  <c:v>0.013224705446216414</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Sheet1!$H$121:$J$121</c:f>
              <c:strCache>
                <c:ptCount val="3"/>
                <c:pt idx="0">
                  <c:v>Run 1</c:v>
                </c:pt>
                <c:pt idx="1">
                  <c:v>Run 2</c:v>
                </c:pt>
                <c:pt idx="2">
                  <c:v>Run 3</c:v>
                </c:pt>
              </c:strCache>
            </c:strRef>
          </c:cat>
          <c:val>
            <c:numRef>
              <c:f>Sheet1!$H$124:$J$124</c:f>
              <c:numCache>
                <c:ptCount val="3"/>
                <c:pt idx="0">
                  <c:v>0.014427103604452438</c:v>
                </c:pt>
                <c:pt idx="1">
                  <c:v>0.014899289410439257</c:v>
                </c:pt>
                <c:pt idx="2">
                  <c:v>0.014015975696144871</c:v>
                </c:pt>
              </c:numCache>
            </c:numRef>
          </c:val>
          <c:smooth val="0"/>
        </c:ser>
        <c:hiLowLines>
          <c:spPr>
            <a:ln w="3175">
              <a:solidFill/>
            </a:ln>
          </c:spPr>
        </c:hiLowLines>
        <c:axId val="983399"/>
        <c:axId val="63920936"/>
      </c:lineChart>
      <c:catAx>
        <c:axId val="983399"/>
        <c:scaling>
          <c:orientation val="minMax"/>
        </c:scaling>
        <c:axPos val="b"/>
        <c:delete val="0"/>
        <c:numFmt formatCode="General" sourceLinked="1"/>
        <c:majorTickMark val="in"/>
        <c:minorTickMark val="none"/>
        <c:tickLblPos val="nextTo"/>
        <c:crossAx val="63920936"/>
        <c:crosses val="autoZero"/>
        <c:auto val="1"/>
        <c:lblOffset val="100"/>
        <c:noMultiLvlLbl val="0"/>
      </c:catAx>
      <c:valAx>
        <c:axId val="63920936"/>
        <c:scaling>
          <c:orientation val="minMax"/>
        </c:scaling>
        <c:axPos val="l"/>
        <c:majorGridlines/>
        <c:delete val="0"/>
        <c:numFmt formatCode="General" sourceLinked="1"/>
        <c:majorTickMark val="in"/>
        <c:minorTickMark val="none"/>
        <c:tickLblPos val="nextTo"/>
        <c:crossAx val="98339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Sheet1!$H$121:$J$121</c:f>
              <c:strCache/>
            </c:strRef>
          </c:cat>
          <c:val>
            <c:numRef>
              <c:f>Sheet1!$H$122:$J$122</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Sheet1!$H$121:$J$121</c:f>
              <c:strCache/>
            </c:strRef>
          </c:cat>
          <c:val>
            <c:numRef>
              <c:f>Sheet1!$H$123:$J$123</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Sheet1!$H$121:$J$121</c:f>
              <c:strCache/>
            </c:strRef>
          </c:cat>
          <c:val>
            <c:numRef>
              <c:f>Sheet1!$H$124:$J$124</c:f>
              <c:numCache/>
            </c:numRef>
          </c:val>
          <c:smooth val="0"/>
        </c:ser>
        <c:hiLowLines>
          <c:spPr>
            <a:ln w="3175">
              <a:solidFill/>
            </a:ln>
          </c:spPr>
        </c:hiLowLines>
        <c:axId val="39622951"/>
        <c:axId val="25354984"/>
      </c:lineChart>
      <c:catAx>
        <c:axId val="39622951"/>
        <c:scaling>
          <c:orientation val="minMax"/>
        </c:scaling>
        <c:axPos val="b"/>
        <c:delete val="0"/>
        <c:numFmt formatCode="General" sourceLinked="1"/>
        <c:majorTickMark val="in"/>
        <c:minorTickMark val="none"/>
        <c:tickLblPos val="nextTo"/>
        <c:crossAx val="25354984"/>
        <c:crosses val="autoZero"/>
        <c:auto val="1"/>
        <c:lblOffset val="100"/>
        <c:noMultiLvlLbl val="0"/>
      </c:catAx>
      <c:valAx>
        <c:axId val="25354984"/>
        <c:scaling>
          <c:orientation val="minMax"/>
        </c:scaling>
        <c:axPos val="l"/>
        <c:majorGridlines/>
        <c:delete val="0"/>
        <c:numFmt formatCode="General" sourceLinked="1"/>
        <c:majorTickMark val="in"/>
        <c:minorTickMark val="none"/>
        <c:tickLblPos val="nextTo"/>
        <c:crossAx val="396229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37461225"/>
        <c:axId val="19060522"/>
      </c:lineChart>
      <c:catAx>
        <c:axId val="37461225"/>
        <c:scaling>
          <c:orientation val="minMax"/>
        </c:scaling>
        <c:axPos val="b"/>
        <c:delete val="0"/>
        <c:numFmt formatCode="General" sourceLinked="1"/>
        <c:majorTickMark val="in"/>
        <c:minorTickMark val="none"/>
        <c:tickLblPos val="nextTo"/>
        <c:crossAx val="19060522"/>
        <c:crosses val="autoZero"/>
        <c:auto val="1"/>
        <c:lblOffset val="100"/>
        <c:noMultiLvlLbl val="0"/>
      </c:catAx>
      <c:valAx>
        <c:axId val="19060522"/>
        <c:scaling>
          <c:orientation val="minMax"/>
        </c:scaling>
        <c:axPos val="l"/>
        <c:majorGridlines/>
        <c:delete val="0"/>
        <c:numFmt formatCode="General" sourceLinked="1"/>
        <c:majorTickMark val="in"/>
        <c:minorTickMark val="none"/>
        <c:tickLblPos val="nextTo"/>
        <c:crossAx val="374612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30974379"/>
        <c:axId val="68716"/>
      </c:lineChart>
      <c:catAx>
        <c:axId val="30974379"/>
        <c:scaling>
          <c:orientation val="minMax"/>
        </c:scaling>
        <c:axPos val="b"/>
        <c:delete val="0"/>
        <c:numFmt formatCode="General" sourceLinked="1"/>
        <c:majorTickMark val="in"/>
        <c:minorTickMark val="none"/>
        <c:tickLblPos val="nextTo"/>
        <c:crossAx val="68716"/>
        <c:crosses val="autoZero"/>
        <c:auto val="1"/>
        <c:lblOffset val="100"/>
        <c:noMultiLvlLbl val="0"/>
      </c:catAx>
      <c:valAx>
        <c:axId val="68716"/>
        <c:scaling>
          <c:orientation val="minMax"/>
        </c:scaling>
        <c:axPos val="l"/>
        <c:majorGridlines/>
        <c:delete val="0"/>
        <c:numFmt formatCode="General" sourceLinked="1"/>
        <c:majorTickMark val="in"/>
        <c:minorTickMark val="none"/>
        <c:tickLblPos val="nextTo"/>
        <c:crossAx val="309743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4466541"/>
        <c:axId val="21889710"/>
      </c:lineChart>
      <c:catAx>
        <c:axId val="4466541"/>
        <c:scaling>
          <c:orientation val="minMax"/>
        </c:scaling>
        <c:axPos val="b"/>
        <c:delete val="0"/>
        <c:numFmt formatCode="General" sourceLinked="1"/>
        <c:majorTickMark val="in"/>
        <c:minorTickMark val="none"/>
        <c:tickLblPos val="nextTo"/>
        <c:crossAx val="21889710"/>
        <c:crosses val="autoZero"/>
        <c:auto val="1"/>
        <c:lblOffset val="100"/>
        <c:noMultiLvlLbl val="0"/>
      </c:catAx>
      <c:valAx>
        <c:axId val="21889710"/>
        <c:scaling>
          <c:orientation val="minMax"/>
        </c:scaling>
        <c:axPos val="l"/>
        <c:majorGridlines/>
        <c:delete val="0"/>
        <c:numFmt formatCode="General" sourceLinked="1"/>
        <c:majorTickMark val="in"/>
        <c:minorTickMark val="none"/>
        <c:tickLblPos val="nextTo"/>
        <c:crossAx val="44665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13545007"/>
        <c:axId val="8010224"/>
      </c:lineChart>
      <c:catAx>
        <c:axId val="13545007"/>
        <c:scaling>
          <c:orientation val="minMax"/>
        </c:scaling>
        <c:axPos val="b"/>
        <c:delete val="0"/>
        <c:numFmt formatCode="General" sourceLinked="1"/>
        <c:majorTickMark val="in"/>
        <c:minorTickMark val="none"/>
        <c:tickLblPos val="nextTo"/>
        <c:crossAx val="8010224"/>
        <c:crosses val="autoZero"/>
        <c:auto val="1"/>
        <c:lblOffset val="100"/>
        <c:noMultiLvlLbl val="0"/>
      </c:catAx>
      <c:valAx>
        <c:axId val="8010224"/>
        <c:scaling>
          <c:orientation val="minMax"/>
        </c:scaling>
        <c:axPos val="l"/>
        <c:majorGridlines/>
        <c:delete val="0"/>
        <c:numFmt formatCode="General" sourceLinked="1"/>
        <c:majorTickMark val="in"/>
        <c:minorTickMark val="none"/>
        <c:tickLblPos val="nextTo"/>
        <c:crossAx val="135450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Sheet2!#REF!</c:f>
              <c:strCache>
                <c:ptCount val="1"/>
                <c:pt idx="0">
                  <c:v>1</c:v>
                </c:pt>
              </c:strCache>
            </c:strRef>
          </c:cat>
          <c:val>
            <c:numRef>
              <c:f>Sheet2!#REF!</c:f>
              <c:numCache>
                <c:ptCount val="1"/>
                <c:pt idx="0">
                  <c:v>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Sheet2!#REF!</c:f>
              <c:strCache>
                <c:ptCount val="1"/>
                <c:pt idx="0">
                  <c:v>1</c:v>
                </c:pt>
              </c:strCache>
            </c:strRef>
          </c:cat>
          <c:val>
            <c:numRef>
              <c:f>Sheet2!#REF!</c:f>
              <c:numCache>
                <c:ptCount val="1"/>
                <c:pt idx="0">
                  <c:v>1</c:v>
                </c:pt>
              </c:numCache>
            </c:numRef>
          </c:val>
          <c:smooth val="0"/>
        </c:ser>
        <c:hiLowLines>
          <c:spPr>
            <a:ln w="3175">
              <a:solidFill/>
            </a:ln>
          </c:spPr>
        </c:hiLowLines>
        <c:axId val="50902513"/>
        <c:axId val="20329010"/>
      </c:lineChart>
      <c:catAx>
        <c:axId val="50902513"/>
        <c:scaling>
          <c:orientation val="minMax"/>
        </c:scaling>
        <c:axPos val="b"/>
        <c:delete val="0"/>
        <c:numFmt formatCode="General" sourceLinked="1"/>
        <c:majorTickMark val="in"/>
        <c:minorTickMark val="none"/>
        <c:tickLblPos val="nextTo"/>
        <c:crossAx val="20329010"/>
        <c:crosses val="autoZero"/>
        <c:auto val="1"/>
        <c:lblOffset val="100"/>
        <c:noMultiLvlLbl val="0"/>
      </c:catAx>
      <c:valAx>
        <c:axId val="20329010"/>
        <c:scaling>
          <c:orientation val="minMax"/>
        </c:scaling>
        <c:axPos val="l"/>
        <c:majorGridlines/>
        <c:delete val="0"/>
        <c:numFmt formatCode="General" sourceLinked="1"/>
        <c:majorTickMark val="in"/>
        <c:minorTickMark val="none"/>
        <c:tickLblPos val="nextTo"/>
        <c:crossAx val="509025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63</xdr:row>
      <xdr:rowOff>66675</xdr:rowOff>
    </xdr:from>
    <xdr:to>
      <xdr:col>5</xdr:col>
      <xdr:colOff>85725</xdr:colOff>
      <xdr:row>79</xdr:row>
      <xdr:rowOff>57150</xdr:rowOff>
    </xdr:to>
    <xdr:graphicFrame>
      <xdr:nvGraphicFramePr>
        <xdr:cNvPr id="1" name="Chart 1"/>
        <xdr:cNvGraphicFramePr/>
      </xdr:nvGraphicFramePr>
      <xdr:xfrm>
        <a:off x="85725" y="10887075"/>
        <a:ext cx="4886325" cy="27336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63</xdr:row>
      <xdr:rowOff>38100</xdr:rowOff>
    </xdr:from>
    <xdr:to>
      <xdr:col>11</xdr:col>
      <xdr:colOff>247650</xdr:colOff>
      <xdr:row>79</xdr:row>
      <xdr:rowOff>9525</xdr:rowOff>
    </xdr:to>
    <xdr:graphicFrame>
      <xdr:nvGraphicFramePr>
        <xdr:cNvPr id="2" name="Chart 2"/>
        <xdr:cNvGraphicFramePr/>
      </xdr:nvGraphicFramePr>
      <xdr:xfrm>
        <a:off x="5591175" y="10858500"/>
        <a:ext cx="3876675" cy="27146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126</xdr:row>
      <xdr:rowOff>152400</xdr:rowOff>
    </xdr:from>
    <xdr:to>
      <xdr:col>5</xdr:col>
      <xdr:colOff>219075</xdr:colOff>
      <xdr:row>142</xdr:row>
      <xdr:rowOff>142875</xdr:rowOff>
    </xdr:to>
    <xdr:graphicFrame>
      <xdr:nvGraphicFramePr>
        <xdr:cNvPr id="3" name="Chart 5"/>
        <xdr:cNvGraphicFramePr/>
      </xdr:nvGraphicFramePr>
      <xdr:xfrm>
        <a:off x="9525" y="21793200"/>
        <a:ext cx="5095875" cy="27336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127</xdr:row>
      <xdr:rowOff>9525</xdr:rowOff>
    </xdr:from>
    <xdr:to>
      <xdr:col>12</xdr:col>
      <xdr:colOff>523875</xdr:colOff>
      <xdr:row>143</xdr:row>
      <xdr:rowOff>0</xdr:rowOff>
    </xdr:to>
    <xdr:graphicFrame>
      <xdr:nvGraphicFramePr>
        <xdr:cNvPr id="4" name="Chart 6"/>
        <xdr:cNvGraphicFramePr/>
      </xdr:nvGraphicFramePr>
      <xdr:xfrm>
        <a:off x="5572125" y="21821775"/>
        <a:ext cx="4857750" cy="273367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0</xdr:row>
      <xdr:rowOff>0</xdr:rowOff>
    </xdr:from>
    <xdr:to>
      <xdr:col>5</xdr:col>
      <xdr:colOff>247650</xdr:colOff>
      <xdr:row>0</xdr:row>
      <xdr:rowOff>0</xdr:rowOff>
    </xdr:to>
    <xdr:graphicFrame>
      <xdr:nvGraphicFramePr>
        <xdr:cNvPr id="5" name="Chart 7"/>
        <xdr:cNvGraphicFramePr/>
      </xdr:nvGraphicFramePr>
      <xdr:xfrm>
        <a:off x="19050" y="0"/>
        <a:ext cx="5114925" cy="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0</xdr:row>
      <xdr:rowOff>0</xdr:rowOff>
    </xdr:from>
    <xdr:to>
      <xdr:col>13</xdr:col>
      <xdr:colOff>209550</xdr:colOff>
      <xdr:row>0</xdr:row>
      <xdr:rowOff>0</xdr:rowOff>
    </xdr:to>
    <xdr:graphicFrame>
      <xdr:nvGraphicFramePr>
        <xdr:cNvPr id="6" name="Chart 8"/>
        <xdr:cNvGraphicFramePr/>
      </xdr:nvGraphicFramePr>
      <xdr:xfrm>
        <a:off x="5572125" y="0"/>
        <a:ext cx="5229225" cy="0"/>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0</xdr:row>
      <xdr:rowOff>0</xdr:rowOff>
    </xdr:from>
    <xdr:to>
      <xdr:col>5</xdr:col>
      <xdr:colOff>276225</xdr:colOff>
      <xdr:row>0</xdr:row>
      <xdr:rowOff>0</xdr:rowOff>
    </xdr:to>
    <xdr:graphicFrame>
      <xdr:nvGraphicFramePr>
        <xdr:cNvPr id="7" name="Chart 9"/>
        <xdr:cNvGraphicFramePr/>
      </xdr:nvGraphicFramePr>
      <xdr:xfrm>
        <a:off x="9525" y="0"/>
        <a:ext cx="5153025" cy="0"/>
      </xdr:xfrm>
      <a:graphic>
        <a:graphicData uri="http://schemas.openxmlformats.org/drawingml/2006/chart">
          <c:chart xmlns:c="http://schemas.openxmlformats.org/drawingml/2006/chart" r:id="rId7"/>
        </a:graphicData>
      </a:graphic>
    </xdr:graphicFrame>
    <xdr:clientData/>
  </xdr:twoCellAnchor>
  <xdr:twoCellAnchor>
    <xdr:from>
      <xdr:col>5</xdr:col>
      <xdr:colOff>676275</xdr:colOff>
      <xdr:row>0</xdr:row>
      <xdr:rowOff>0</xdr:rowOff>
    </xdr:from>
    <xdr:to>
      <xdr:col>13</xdr:col>
      <xdr:colOff>171450</xdr:colOff>
      <xdr:row>0</xdr:row>
      <xdr:rowOff>0</xdr:rowOff>
    </xdr:to>
    <xdr:graphicFrame>
      <xdr:nvGraphicFramePr>
        <xdr:cNvPr id="8" name="Chart 10"/>
        <xdr:cNvGraphicFramePr/>
      </xdr:nvGraphicFramePr>
      <xdr:xfrm>
        <a:off x="5562600" y="0"/>
        <a:ext cx="5200650" cy="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0</xdr:row>
      <xdr:rowOff>0</xdr:rowOff>
    </xdr:from>
    <xdr:to>
      <xdr:col>5</xdr:col>
      <xdr:colOff>247650</xdr:colOff>
      <xdr:row>0</xdr:row>
      <xdr:rowOff>0</xdr:rowOff>
    </xdr:to>
    <xdr:graphicFrame>
      <xdr:nvGraphicFramePr>
        <xdr:cNvPr id="9" name="Chart 11"/>
        <xdr:cNvGraphicFramePr/>
      </xdr:nvGraphicFramePr>
      <xdr:xfrm>
        <a:off x="19050" y="0"/>
        <a:ext cx="5114925" cy="0"/>
      </xdr:xfrm>
      <a:graphic>
        <a:graphicData uri="http://schemas.openxmlformats.org/drawingml/2006/chart">
          <c:chart xmlns:c="http://schemas.openxmlformats.org/drawingml/2006/chart" r:id="rId9"/>
        </a:graphicData>
      </a:graphic>
    </xdr:graphicFrame>
    <xdr:clientData/>
  </xdr:twoCellAnchor>
  <xdr:twoCellAnchor>
    <xdr:from>
      <xdr:col>6</xdr:col>
      <xdr:colOff>0</xdr:colOff>
      <xdr:row>0</xdr:row>
      <xdr:rowOff>0</xdr:rowOff>
    </xdr:from>
    <xdr:to>
      <xdr:col>13</xdr:col>
      <xdr:colOff>209550</xdr:colOff>
      <xdr:row>0</xdr:row>
      <xdr:rowOff>0</xdr:rowOff>
    </xdr:to>
    <xdr:graphicFrame>
      <xdr:nvGraphicFramePr>
        <xdr:cNvPr id="10" name="Chart 12"/>
        <xdr:cNvGraphicFramePr/>
      </xdr:nvGraphicFramePr>
      <xdr:xfrm>
        <a:off x="5572125" y="0"/>
        <a:ext cx="5229225" cy="0"/>
      </xdr:xfrm>
      <a:graphic>
        <a:graphicData uri="http://schemas.openxmlformats.org/drawingml/2006/chart">
          <c:chart xmlns:c="http://schemas.openxmlformats.org/drawingml/2006/chart" r:id="rId10"/>
        </a:graphicData>
      </a:graphic>
    </xdr:graphicFrame>
    <xdr:clientData/>
  </xdr:twoCellAnchor>
  <xdr:twoCellAnchor>
    <xdr:from>
      <xdr:col>0</xdr:col>
      <xdr:colOff>9525</xdr:colOff>
      <xdr:row>0</xdr:row>
      <xdr:rowOff>0</xdr:rowOff>
    </xdr:from>
    <xdr:to>
      <xdr:col>5</xdr:col>
      <xdr:colOff>276225</xdr:colOff>
      <xdr:row>0</xdr:row>
      <xdr:rowOff>0</xdr:rowOff>
    </xdr:to>
    <xdr:graphicFrame>
      <xdr:nvGraphicFramePr>
        <xdr:cNvPr id="11" name="Chart 13"/>
        <xdr:cNvGraphicFramePr/>
      </xdr:nvGraphicFramePr>
      <xdr:xfrm>
        <a:off x="9525" y="0"/>
        <a:ext cx="5153025" cy="0"/>
      </xdr:xfrm>
      <a:graphic>
        <a:graphicData uri="http://schemas.openxmlformats.org/drawingml/2006/chart">
          <c:chart xmlns:c="http://schemas.openxmlformats.org/drawingml/2006/chart" r:id="rId11"/>
        </a:graphicData>
      </a:graphic>
    </xdr:graphicFrame>
    <xdr:clientData/>
  </xdr:twoCellAnchor>
  <xdr:twoCellAnchor>
    <xdr:from>
      <xdr:col>5</xdr:col>
      <xdr:colOff>676275</xdr:colOff>
      <xdr:row>0</xdr:row>
      <xdr:rowOff>0</xdr:rowOff>
    </xdr:from>
    <xdr:to>
      <xdr:col>13</xdr:col>
      <xdr:colOff>171450</xdr:colOff>
      <xdr:row>0</xdr:row>
      <xdr:rowOff>0</xdr:rowOff>
    </xdr:to>
    <xdr:graphicFrame>
      <xdr:nvGraphicFramePr>
        <xdr:cNvPr id="12" name="Chart 14"/>
        <xdr:cNvGraphicFramePr/>
      </xdr:nvGraphicFramePr>
      <xdr:xfrm>
        <a:off x="5562600" y="0"/>
        <a:ext cx="5200650" cy="0"/>
      </xdr:xfrm>
      <a:graphic>
        <a:graphicData uri="http://schemas.openxmlformats.org/drawingml/2006/chart">
          <c:chart xmlns:c="http://schemas.openxmlformats.org/drawingml/2006/chart" r:id="rId12"/>
        </a:graphicData>
      </a:graphic>
    </xdr:graphicFrame>
    <xdr:clientData/>
  </xdr:twoCellAnchor>
  <xdr:twoCellAnchor>
    <xdr:from>
      <xdr:col>0</xdr:col>
      <xdr:colOff>85725</xdr:colOff>
      <xdr:row>0</xdr:row>
      <xdr:rowOff>0</xdr:rowOff>
    </xdr:from>
    <xdr:to>
      <xdr:col>5</xdr:col>
      <xdr:colOff>85725</xdr:colOff>
      <xdr:row>0</xdr:row>
      <xdr:rowOff>0</xdr:rowOff>
    </xdr:to>
    <xdr:graphicFrame>
      <xdr:nvGraphicFramePr>
        <xdr:cNvPr id="13" name="Chart 15"/>
        <xdr:cNvGraphicFramePr/>
      </xdr:nvGraphicFramePr>
      <xdr:xfrm>
        <a:off x="85725" y="0"/>
        <a:ext cx="4886325" cy="0"/>
      </xdr:xfrm>
      <a:graphic>
        <a:graphicData uri="http://schemas.openxmlformats.org/drawingml/2006/chart">
          <c:chart xmlns:c="http://schemas.openxmlformats.org/drawingml/2006/chart" r:id="rId13"/>
        </a:graphicData>
      </a:graphic>
    </xdr:graphicFrame>
    <xdr:clientData/>
  </xdr:twoCellAnchor>
  <xdr:twoCellAnchor>
    <xdr:from>
      <xdr:col>6</xdr:col>
      <xdr:colOff>19050</xdr:colOff>
      <xdr:row>0</xdr:row>
      <xdr:rowOff>0</xdr:rowOff>
    </xdr:from>
    <xdr:to>
      <xdr:col>11</xdr:col>
      <xdr:colOff>247650</xdr:colOff>
      <xdr:row>0</xdr:row>
      <xdr:rowOff>0</xdr:rowOff>
    </xdr:to>
    <xdr:graphicFrame>
      <xdr:nvGraphicFramePr>
        <xdr:cNvPr id="14" name="Chart 16"/>
        <xdr:cNvGraphicFramePr/>
      </xdr:nvGraphicFramePr>
      <xdr:xfrm>
        <a:off x="5591175" y="0"/>
        <a:ext cx="3876675" cy="0"/>
      </xdr:xfrm>
      <a:graphic>
        <a:graphicData uri="http://schemas.openxmlformats.org/drawingml/2006/chart">
          <c:chart xmlns:c="http://schemas.openxmlformats.org/drawingml/2006/chart" r:id="rId14"/>
        </a:graphicData>
      </a:graphic>
    </xdr:graphicFrame>
    <xdr:clientData/>
  </xdr:twoCellAnchor>
  <xdr:twoCellAnchor>
    <xdr:from>
      <xdr:col>0</xdr:col>
      <xdr:colOff>9525</xdr:colOff>
      <xdr:row>0</xdr:row>
      <xdr:rowOff>0</xdr:rowOff>
    </xdr:from>
    <xdr:to>
      <xdr:col>5</xdr:col>
      <xdr:colOff>219075</xdr:colOff>
      <xdr:row>0</xdr:row>
      <xdr:rowOff>0</xdr:rowOff>
    </xdr:to>
    <xdr:graphicFrame>
      <xdr:nvGraphicFramePr>
        <xdr:cNvPr id="15" name="Chart 17"/>
        <xdr:cNvGraphicFramePr/>
      </xdr:nvGraphicFramePr>
      <xdr:xfrm>
        <a:off x="9525" y="0"/>
        <a:ext cx="5095875" cy="0"/>
      </xdr:xfrm>
      <a:graphic>
        <a:graphicData uri="http://schemas.openxmlformats.org/drawingml/2006/chart">
          <c:chart xmlns:c="http://schemas.openxmlformats.org/drawingml/2006/chart" r:id="rId15"/>
        </a:graphicData>
      </a:graphic>
    </xdr:graphicFrame>
    <xdr:clientData/>
  </xdr:twoCellAnchor>
  <xdr:twoCellAnchor>
    <xdr:from>
      <xdr:col>6</xdr:col>
      <xdr:colOff>0</xdr:colOff>
      <xdr:row>0</xdr:row>
      <xdr:rowOff>0</xdr:rowOff>
    </xdr:from>
    <xdr:to>
      <xdr:col>12</xdr:col>
      <xdr:colOff>523875</xdr:colOff>
      <xdr:row>0</xdr:row>
      <xdr:rowOff>0</xdr:rowOff>
    </xdr:to>
    <xdr:graphicFrame>
      <xdr:nvGraphicFramePr>
        <xdr:cNvPr id="16" name="Chart 18"/>
        <xdr:cNvGraphicFramePr/>
      </xdr:nvGraphicFramePr>
      <xdr:xfrm>
        <a:off x="5572125" y="0"/>
        <a:ext cx="4857750" cy="0"/>
      </xdr:xfrm>
      <a:graphic>
        <a:graphicData uri="http://schemas.openxmlformats.org/drawingml/2006/chart">
          <c:chart xmlns:c="http://schemas.openxmlformats.org/drawingml/2006/chart" r:id="rId16"/>
        </a:graphicData>
      </a:graphic>
    </xdr:graphicFrame>
    <xdr:clientData/>
  </xdr:twoCellAnchor>
  <xdr:twoCellAnchor>
    <xdr:from>
      <xdr:col>0</xdr:col>
      <xdr:colOff>85725</xdr:colOff>
      <xdr:row>63</xdr:row>
      <xdr:rowOff>66675</xdr:rowOff>
    </xdr:from>
    <xdr:to>
      <xdr:col>5</xdr:col>
      <xdr:colOff>85725</xdr:colOff>
      <xdr:row>79</xdr:row>
      <xdr:rowOff>57150</xdr:rowOff>
    </xdr:to>
    <xdr:graphicFrame>
      <xdr:nvGraphicFramePr>
        <xdr:cNvPr id="17" name="Chart 19"/>
        <xdr:cNvGraphicFramePr/>
      </xdr:nvGraphicFramePr>
      <xdr:xfrm>
        <a:off x="85725" y="10887075"/>
        <a:ext cx="4886325" cy="2733675"/>
      </xdr:xfrm>
      <a:graphic>
        <a:graphicData uri="http://schemas.openxmlformats.org/drawingml/2006/chart">
          <c:chart xmlns:c="http://schemas.openxmlformats.org/drawingml/2006/chart" r:id="rId17"/>
        </a:graphicData>
      </a:graphic>
    </xdr:graphicFrame>
    <xdr:clientData/>
  </xdr:twoCellAnchor>
  <xdr:twoCellAnchor>
    <xdr:from>
      <xdr:col>6</xdr:col>
      <xdr:colOff>0</xdr:colOff>
      <xdr:row>63</xdr:row>
      <xdr:rowOff>38100</xdr:rowOff>
    </xdr:from>
    <xdr:to>
      <xdr:col>12</xdr:col>
      <xdr:colOff>457200</xdr:colOff>
      <xdr:row>79</xdr:row>
      <xdr:rowOff>57150</xdr:rowOff>
    </xdr:to>
    <xdr:graphicFrame>
      <xdr:nvGraphicFramePr>
        <xdr:cNvPr id="18" name="Chart 20"/>
        <xdr:cNvGraphicFramePr/>
      </xdr:nvGraphicFramePr>
      <xdr:xfrm>
        <a:off x="5572125" y="10858500"/>
        <a:ext cx="4791075" cy="2762250"/>
      </xdr:xfrm>
      <a:graphic>
        <a:graphicData uri="http://schemas.openxmlformats.org/drawingml/2006/chart">
          <c:chart xmlns:c="http://schemas.openxmlformats.org/drawingml/2006/chart" r:id="rId18"/>
        </a:graphicData>
      </a:graphic>
    </xdr:graphicFrame>
    <xdr:clientData/>
  </xdr:twoCellAnchor>
  <xdr:twoCellAnchor>
    <xdr:from>
      <xdr:col>0</xdr:col>
      <xdr:colOff>9525</xdr:colOff>
      <xdr:row>126</xdr:row>
      <xdr:rowOff>152400</xdr:rowOff>
    </xdr:from>
    <xdr:to>
      <xdr:col>5</xdr:col>
      <xdr:colOff>219075</xdr:colOff>
      <xdr:row>142</xdr:row>
      <xdr:rowOff>142875</xdr:rowOff>
    </xdr:to>
    <xdr:graphicFrame>
      <xdr:nvGraphicFramePr>
        <xdr:cNvPr id="19" name="Chart 21"/>
        <xdr:cNvGraphicFramePr/>
      </xdr:nvGraphicFramePr>
      <xdr:xfrm>
        <a:off x="9525" y="21793200"/>
        <a:ext cx="5095875" cy="2733675"/>
      </xdr:xfrm>
      <a:graphic>
        <a:graphicData uri="http://schemas.openxmlformats.org/drawingml/2006/chart">
          <c:chart xmlns:c="http://schemas.openxmlformats.org/drawingml/2006/chart" r:id="rId19"/>
        </a:graphicData>
      </a:graphic>
    </xdr:graphicFrame>
    <xdr:clientData/>
  </xdr:twoCellAnchor>
  <xdr:twoCellAnchor>
    <xdr:from>
      <xdr:col>6</xdr:col>
      <xdr:colOff>0</xdr:colOff>
      <xdr:row>127</xdr:row>
      <xdr:rowOff>9525</xdr:rowOff>
    </xdr:from>
    <xdr:to>
      <xdr:col>12</xdr:col>
      <xdr:colOff>523875</xdr:colOff>
      <xdr:row>143</xdr:row>
      <xdr:rowOff>0</xdr:rowOff>
    </xdr:to>
    <xdr:graphicFrame>
      <xdr:nvGraphicFramePr>
        <xdr:cNvPr id="20" name="Chart 22"/>
        <xdr:cNvGraphicFramePr/>
      </xdr:nvGraphicFramePr>
      <xdr:xfrm>
        <a:off x="5572125" y="21821775"/>
        <a:ext cx="4857750" cy="2733675"/>
      </xdr:xfrm>
      <a:graphic>
        <a:graphicData uri="http://schemas.openxmlformats.org/drawingml/2006/chart">
          <c:chart xmlns:c="http://schemas.openxmlformats.org/drawingml/2006/chart" r:id="rId20"/>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5</xdr:col>
      <xdr:colOff>247650</xdr:colOff>
      <xdr:row>0</xdr:row>
      <xdr:rowOff>0</xdr:rowOff>
    </xdr:to>
    <xdr:graphicFrame>
      <xdr:nvGraphicFramePr>
        <xdr:cNvPr id="1" name="Chart 5"/>
        <xdr:cNvGraphicFramePr/>
      </xdr:nvGraphicFramePr>
      <xdr:xfrm>
        <a:off x="19050" y="0"/>
        <a:ext cx="365760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13</xdr:col>
      <xdr:colOff>209550</xdr:colOff>
      <xdr:row>0</xdr:row>
      <xdr:rowOff>0</xdr:rowOff>
    </xdr:to>
    <xdr:graphicFrame>
      <xdr:nvGraphicFramePr>
        <xdr:cNvPr id="2" name="Chart 6"/>
        <xdr:cNvGraphicFramePr/>
      </xdr:nvGraphicFramePr>
      <xdr:xfrm>
        <a:off x="4114800" y="0"/>
        <a:ext cx="5010150"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5</xdr:col>
      <xdr:colOff>276225</xdr:colOff>
      <xdr:row>0</xdr:row>
      <xdr:rowOff>0</xdr:rowOff>
    </xdr:to>
    <xdr:graphicFrame>
      <xdr:nvGraphicFramePr>
        <xdr:cNvPr id="3" name="Chart 7"/>
        <xdr:cNvGraphicFramePr/>
      </xdr:nvGraphicFramePr>
      <xdr:xfrm>
        <a:off x="9525" y="0"/>
        <a:ext cx="3695700" cy="0"/>
      </xdr:xfrm>
      <a:graphic>
        <a:graphicData uri="http://schemas.openxmlformats.org/drawingml/2006/chart">
          <c:chart xmlns:c="http://schemas.openxmlformats.org/drawingml/2006/chart" r:id="rId3"/>
        </a:graphicData>
      </a:graphic>
    </xdr:graphicFrame>
    <xdr:clientData/>
  </xdr:twoCellAnchor>
  <xdr:twoCellAnchor>
    <xdr:from>
      <xdr:col>5</xdr:col>
      <xdr:colOff>676275</xdr:colOff>
      <xdr:row>0</xdr:row>
      <xdr:rowOff>0</xdr:rowOff>
    </xdr:from>
    <xdr:to>
      <xdr:col>13</xdr:col>
      <xdr:colOff>171450</xdr:colOff>
      <xdr:row>0</xdr:row>
      <xdr:rowOff>0</xdr:rowOff>
    </xdr:to>
    <xdr:graphicFrame>
      <xdr:nvGraphicFramePr>
        <xdr:cNvPr id="4" name="Chart 8"/>
        <xdr:cNvGraphicFramePr/>
      </xdr:nvGraphicFramePr>
      <xdr:xfrm>
        <a:off x="4105275" y="0"/>
        <a:ext cx="4981575"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5</xdr:col>
      <xdr:colOff>247650</xdr:colOff>
      <xdr:row>0</xdr:row>
      <xdr:rowOff>0</xdr:rowOff>
    </xdr:to>
    <xdr:graphicFrame>
      <xdr:nvGraphicFramePr>
        <xdr:cNvPr id="1" name="Chart 1"/>
        <xdr:cNvGraphicFramePr/>
      </xdr:nvGraphicFramePr>
      <xdr:xfrm>
        <a:off x="19050" y="0"/>
        <a:ext cx="502920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13</xdr:col>
      <xdr:colOff>209550</xdr:colOff>
      <xdr:row>0</xdr:row>
      <xdr:rowOff>0</xdr:rowOff>
    </xdr:to>
    <xdr:graphicFrame>
      <xdr:nvGraphicFramePr>
        <xdr:cNvPr id="2" name="Chart 2"/>
        <xdr:cNvGraphicFramePr/>
      </xdr:nvGraphicFramePr>
      <xdr:xfrm>
        <a:off x="5486400" y="0"/>
        <a:ext cx="5010150"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5</xdr:col>
      <xdr:colOff>276225</xdr:colOff>
      <xdr:row>0</xdr:row>
      <xdr:rowOff>0</xdr:rowOff>
    </xdr:to>
    <xdr:graphicFrame>
      <xdr:nvGraphicFramePr>
        <xdr:cNvPr id="3" name="Chart 3"/>
        <xdr:cNvGraphicFramePr/>
      </xdr:nvGraphicFramePr>
      <xdr:xfrm>
        <a:off x="9525" y="0"/>
        <a:ext cx="5067300" cy="0"/>
      </xdr:xfrm>
      <a:graphic>
        <a:graphicData uri="http://schemas.openxmlformats.org/drawingml/2006/chart">
          <c:chart xmlns:c="http://schemas.openxmlformats.org/drawingml/2006/chart" r:id="rId3"/>
        </a:graphicData>
      </a:graphic>
    </xdr:graphicFrame>
    <xdr:clientData/>
  </xdr:twoCellAnchor>
  <xdr:twoCellAnchor>
    <xdr:from>
      <xdr:col>5</xdr:col>
      <xdr:colOff>676275</xdr:colOff>
      <xdr:row>0</xdr:row>
      <xdr:rowOff>0</xdr:rowOff>
    </xdr:from>
    <xdr:to>
      <xdr:col>13</xdr:col>
      <xdr:colOff>171450</xdr:colOff>
      <xdr:row>0</xdr:row>
      <xdr:rowOff>0</xdr:rowOff>
    </xdr:to>
    <xdr:graphicFrame>
      <xdr:nvGraphicFramePr>
        <xdr:cNvPr id="4" name="Chart 4"/>
        <xdr:cNvGraphicFramePr/>
      </xdr:nvGraphicFramePr>
      <xdr:xfrm>
        <a:off x="5476875" y="0"/>
        <a:ext cx="4981575" cy="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0</xdr:row>
      <xdr:rowOff>0</xdr:rowOff>
    </xdr:from>
    <xdr:to>
      <xdr:col>5</xdr:col>
      <xdr:colOff>247650</xdr:colOff>
      <xdr:row>0</xdr:row>
      <xdr:rowOff>0</xdr:rowOff>
    </xdr:to>
    <xdr:graphicFrame>
      <xdr:nvGraphicFramePr>
        <xdr:cNvPr id="5" name="Chart 5"/>
        <xdr:cNvGraphicFramePr/>
      </xdr:nvGraphicFramePr>
      <xdr:xfrm>
        <a:off x="19050" y="0"/>
        <a:ext cx="5029200" cy="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0</xdr:row>
      <xdr:rowOff>0</xdr:rowOff>
    </xdr:from>
    <xdr:to>
      <xdr:col>13</xdr:col>
      <xdr:colOff>209550</xdr:colOff>
      <xdr:row>0</xdr:row>
      <xdr:rowOff>0</xdr:rowOff>
    </xdr:to>
    <xdr:graphicFrame>
      <xdr:nvGraphicFramePr>
        <xdr:cNvPr id="6" name="Chart 6"/>
        <xdr:cNvGraphicFramePr/>
      </xdr:nvGraphicFramePr>
      <xdr:xfrm>
        <a:off x="5486400" y="0"/>
        <a:ext cx="5010150" cy="0"/>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0</xdr:row>
      <xdr:rowOff>0</xdr:rowOff>
    </xdr:from>
    <xdr:to>
      <xdr:col>5</xdr:col>
      <xdr:colOff>276225</xdr:colOff>
      <xdr:row>0</xdr:row>
      <xdr:rowOff>0</xdr:rowOff>
    </xdr:to>
    <xdr:graphicFrame>
      <xdr:nvGraphicFramePr>
        <xdr:cNvPr id="7" name="Chart 7"/>
        <xdr:cNvGraphicFramePr/>
      </xdr:nvGraphicFramePr>
      <xdr:xfrm>
        <a:off x="9525" y="0"/>
        <a:ext cx="5067300" cy="0"/>
      </xdr:xfrm>
      <a:graphic>
        <a:graphicData uri="http://schemas.openxmlformats.org/drawingml/2006/chart">
          <c:chart xmlns:c="http://schemas.openxmlformats.org/drawingml/2006/chart" r:id="rId7"/>
        </a:graphicData>
      </a:graphic>
    </xdr:graphicFrame>
    <xdr:clientData/>
  </xdr:twoCellAnchor>
  <xdr:twoCellAnchor>
    <xdr:from>
      <xdr:col>5</xdr:col>
      <xdr:colOff>676275</xdr:colOff>
      <xdr:row>0</xdr:row>
      <xdr:rowOff>0</xdr:rowOff>
    </xdr:from>
    <xdr:to>
      <xdr:col>13</xdr:col>
      <xdr:colOff>171450</xdr:colOff>
      <xdr:row>0</xdr:row>
      <xdr:rowOff>0</xdr:rowOff>
    </xdr:to>
    <xdr:graphicFrame>
      <xdr:nvGraphicFramePr>
        <xdr:cNvPr id="8" name="Chart 8"/>
        <xdr:cNvGraphicFramePr/>
      </xdr:nvGraphicFramePr>
      <xdr:xfrm>
        <a:off x="5476875" y="0"/>
        <a:ext cx="4981575" cy="0"/>
      </xdr:xfrm>
      <a:graphic>
        <a:graphicData uri="http://schemas.openxmlformats.org/drawingml/2006/chart">
          <c:chart xmlns:c="http://schemas.openxmlformats.org/drawingml/2006/chart" r:id="rId8"/>
        </a:graphicData>
      </a:graphic>
    </xdr:graphicFrame>
    <xdr:clientData/>
  </xdr:twoCellAnchor>
  <xdr:twoCellAnchor>
    <xdr:from>
      <xdr:col>0</xdr:col>
      <xdr:colOff>85725</xdr:colOff>
      <xdr:row>0</xdr:row>
      <xdr:rowOff>0</xdr:rowOff>
    </xdr:from>
    <xdr:to>
      <xdr:col>5</xdr:col>
      <xdr:colOff>85725</xdr:colOff>
      <xdr:row>0</xdr:row>
      <xdr:rowOff>0</xdr:rowOff>
    </xdr:to>
    <xdr:graphicFrame>
      <xdr:nvGraphicFramePr>
        <xdr:cNvPr id="9" name="Chart 9"/>
        <xdr:cNvGraphicFramePr/>
      </xdr:nvGraphicFramePr>
      <xdr:xfrm>
        <a:off x="85725" y="0"/>
        <a:ext cx="4800600" cy="0"/>
      </xdr:xfrm>
      <a:graphic>
        <a:graphicData uri="http://schemas.openxmlformats.org/drawingml/2006/chart">
          <c:chart xmlns:c="http://schemas.openxmlformats.org/drawingml/2006/chart" r:id="rId9"/>
        </a:graphicData>
      </a:graphic>
    </xdr:graphicFrame>
    <xdr:clientData/>
  </xdr:twoCellAnchor>
  <xdr:twoCellAnchor>
    <xdr:from>
      <xdr:col>6</xdr:col>
      <xdr:colOff>19050</xdr:colOff>
      <xdr:row>0</xdr:row>
      <xdr:rowOff>0</xdr:rowOff>
    </xdr:from>
    <xdr:to>
      <xdr:col>11</xdr:col>
      <xdr:colOff>247650</xdr:colOff>
      <xdr:row>0</xdr:row>
      <xdr:rowOff>0</xdr:rowOff>
    </xdr:to>
    <xdr:graphicFrame>
      <xdr:nvGraphicFramePr>
        <xdr:cNvPr id="10" name="Chart 10"/>
        <xdr:cNvGraphicFramePr/>
      </xdr:nvGraphicFramePr>
      <xdr:xfrm>
        <a:off x="5505450" y="0"/>
        <a:ext cx="3657600" cy="0"/>
      </xdr:xfrm>
      <a:graphic>
        <a:graphicData uri="http://schemas.openxmlformats.org/drawingml/2006/chart">
          <c:chart xmlns:c="http://schemas.openxmlformats.org/drawingml/2006/chart" r:id="rId10"/>
        </a:graphicData>
      </a:graphic>
    </xdr:graphicFrame>
    <xdr:clientData/>
  </xdr:twoCellAnchor>
  <xdr:twoCellAnchor>
    <xdr:from>
      <xdr:col>0</xdr:col>
      <xdr:colOff>9525</xdr:colOff>
      <xdr:row>0</xdr:row>
      <xdr:rowOff>0</xdr:rowOff>
    </xdr:from>
    <xdr:to>
      <xdr:col>5</xdr:col>
      <xdr:colOff>219075</xdr:colOff>
      <xdr:row>0</xdr:row>
      <xdr:rowOff>0</xdr:rowOff>
    </xdr:to>
    <xdr:graphicFrame>
      <xdr:nvGraphicFramePr>
        <xdr:cNvPr id="11" name="Chart 11"/>
        <xdr:cNvGraphicFramePr/>
      </xdr:nvGraphicFramePr>
      <xdr:xfrm>
        <a:off x="9525" y="0"/>
        <a:ext cx="5010150" cy="0"/>
      </xdr:xfrm>
      <a:graphic>
        <a:graphicData uri="http://schemas.openxmlformats.org/drawingml/2006/chart">
          <c:chart xmlns:c="http://schemas.openxmlformats.org/drawingml/2006/chart" r:id="rId11"/>
        </a:graphicData>
      </a:graphic>
    </xdr:graphicFrame>
    <xdr:clientData/>
  </xdr:twoCellAnchor>
  <xdr:twoCellAnchor>
    <xdr:from>
      <xdr:col>6</xdr:col>
      <xdr:colOff>0</xdr:colOff>
      <xdr:row>0</xdr:row>
      <xdr:rowOff>0</xdr:rowOff>
    </xdr:from>
    <xdr:to>
      <xdr:col>12</xdr:col>
      <xdr:colOff>523875</xdr:colOff>
      <xdr:row>0</xdr:row>
      <xdr:rowOff>0</xdr:rowOff>
    </xdr:to>
    <xdr:graphicFrame>
      <xdr:nvGraphicFramePr>
        <xdr:cNvPr id="12" name="Chart 12"/>
        <xdr:cNvGraphicFramePr/>
      </xdr:nvGraphicFramePr>
      <xdr:xfrm>
        <a:off x="5486400" y="0"/>
        <a:ext cx="4638675" cy="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U163"/>
  <sheetViews>
    <sheetView tabSelected="1" workbookViewId="0" topLeftCell="A127">
      <selection activeCell="F133" sqref="F133"/>
    </sheetView>
  </sheetViews>
  <sheetFormatPr defaultColWidth="9.00390625" defaultRowHeight="13.5"/>
  <cols>
    <col min="1" max="1" width="12.00390625" style="0" customWidth="1"/>
    <col min="2" max="2" width="13.875" style="0" bestFit="1" customWidth="1"/>
    <col min="3" max="5" width="12.75390625" style="0" bestFit="1" customWidth="1"/>
    <col min="8" max="8" width="11.875" style="0" customWidth="1"/>
    <col min="15" max="15" width="12.00390625" style="0" customWidth="1"/>
  </cols>
  <sheetData>
    <row r="1" spans="1:2" ht="13.5">
      <c r="A1" s="12" t="s">
        <v>47</v>
      </c>
      <c r="B1" t="s">
        <v>66</v>
      </c>
    </row>
    <row r="3" spans="1:19" ht="13.5">
      <c r="A3" s="8" t="s">
        <v>78</v>
      </c>
      <c r="B3" t="s">
        <v>73</v>
      </c>
      <c r="E3" t="s">
        <v>74</v>
      </c>
      <c r="H3" s="8" t="s">
        <v>79</v>
      </c>
      <c r="I3" t="s">
        <v>73</v>
      </c>
      <c r="L3" t="s">
        <v>74</v>
      </c>
      <c r="O3" s="8" t="s">
        <v>80</v>
      </c>
      <c r="P3" t="s">
        <v>73</v>
      </c>
      <c r="S3" t="s">
        <v>74</v>
      </c>
    </row>
    <row r="4" spans="1:20" ht="13.5">
      <c r="A4" s="11"/>
      <c r="B4" s="11" t="s">
        <v>11</v>
      </c>
      <c r="C4" s="11" t="s">
        <v>12</v>
      </c>
      <c r="D4" s="11"/>
      <c r="E4" s="11" t="s">
        <v>11</v>
      </c>
      <c r="F4" s="11" t="s">
        <v>12</v>
      </c>
      <c r="H4" s="11"/>
      <c r="I4" s="11" t="s">
        <v>11</v>
      </c>
      <c r="J4" s="11" t="s">
        <v>12</v>
      </c>
      <c r="K4" s="11"/>
      <c r="L4" s="11" t="s">
        <v>11</v>
      </c>
      <c r="M4" s="11" t="s">
        <v>12</v>
      </c>
      <c r="O4" s="11"/>
      <c r="P4" s="11" t="s">
        <v>11</v>
      </c>
      <c r="Q4" s="11" t="s">
        <v>12</v>
      </c>
      <c r="R4" s="11"/>
      <c r="S4" s="11" t="s">
        <v>11</v>
      </c>
      <c r="T4" s="11" t="s">
        <v>12</v>
      </c>
    </row>
    <row r="5" spans="1:20" ht="13.5">
      <c r="A5" s="11" t="s">
        <v>13</v>
      </c>
      <c r="B5" s="11">
        <v>24.608749</v>
      </c>
      <c r="C5" s="11">
        <v>22.012495</v>
      </c>
      <c r="D5" s="11"/>
      <c r="E5" s="11"/>
      <c r="F5" s="11"/>
      <c r="H5" s="11" t="s">
        <v>13</v>
      </c>
      <c r="I5" s="11">
        <v>25.395366</v>
      </c>
      <c r="J5" s="11">
        <v>23.044069</v>
      </c>
      <c r="K5" s="11"/>
      <c r="L5" s="11"/>
      <c r="M5" s="11"/>
      <c r="O5" s="11" t="s">
        <v>13</v>
      </c>
      <c r="P5" s="11">
        <v>24.321499</v>
      </c>
      <c r="Q5" s="11">
        <v>22.062032</v>
      </c>
      <c r="R5" s="11"/>
      <c r="S5" s="11"/>
      <c r="T5" s="11"/>
    </row>
    <row r="6" spans="1:20" ht="13.5">
      <c r="A6" s="11" t="s">
        <v>14</v>
      </c>
      <c r="B6" s="11">
        <v>24.404433</v>
      </c>
      <c r="C6" s="11">
        <v>22.107992</v>
      </c>
      <c r="D6" s="11"/>
      <c r="E6" s="11"/>
      <c r="F6" s="11"/>
      <c r="H6" s="11" t="s">
        <v>14</v>
      </c>
      <c r="I6" s="11">
        <v>25.447307</v>
      </c>
      <c r="J6" s="11">
        <v>22.807436</v>
      </c>
      <c r="K6" s="11"/>
      <c r="L6" s="11"/>
      <c r="M6" s="11"/>
      <c r="O6" s="11" t="s">
        <v>14</v>
      </c>
      <c r="P6" s="11">
        <v>24.334914</v>
      </c>
      <c r="Q6" s="11">
        <v>21.968539</v>
      </c>
      <c r="R6" s="11"/>
      <c r="S6" s="11"/>
      <c r="T6" s="11"/>
    </row>
    <row r="7" spans="1:20" ht="13.5">
      <c r="A7" s="11" t="s">
        <v>15</v>
      </c>
      <c r="B7" s="11">
        <v>24.569749</v>
      </c>
      <c r="C7" s="11">
        <v>22.086285</v>
      </c>
      <c r="D7" s="11"/>
      <c r="E7" s="11"/>
      <c r="F7" s="11"/>
      <c r="H7" s="11" t="s">
        <v>15</v>
      </c>
      <c r="I7" s="11">
        <v>25.11418</v>
      </c>
      <c r="J7" s="11">
        <v>22.753085</v>
      </c>
      <c r="K7" s="11"/>
      <c r="L7" s="11"/>
      <c r="M7" s="11"/>
      <c r="O7" s="11" t="s">
        <v>15</v>
      </c>
      <c r="P7" s="11">
        <v>24.322005</v>
      </c>
      <c r="Q7" s="11">
        <v>22.043834</v>
      </c>
      <c r="R7" s="11"/>
      <c r="S7" s="11"/>
      <c r="T7" s="11"/>
    </row>
    <row r="8" spans="1:20" ht="13.5">
      <c r="A8" s="11" t="s">
        <v>16</v>
      </c>
      <c r="B8" s="11">
        <v>24.442039</v>
      </c>
      <c r="C8" s="11">
        <v>22.110294</v>
      </c>
      <c r="D8" s="11"/>
      <c r="E8" s="11"/>
      <c r="F8" s="11"/>
      <c r="H8" s="11" t="s">
        <v>16</v>
      </c>
      <c r="I8" s="11">
        <v>25.366129</v>
      </c>
      <c r="J8" s="11">
        <v>22.725454</v>
      </c>
      <c r="K8" s="11"/>
      <c r="L8" s="11"/>
      <c r="M8" s="11"/>
      <c r="O8" s="11" t="s">
        <v>16</v>
      </c>
      <c r="P8" s="11">
        <v>24.3792</v>
      </c>
      <c r="Q8" s="11">
        <v>22.015151</v>
      </c>
      <c r="R8" s="11"/>
      <c r="S8" s="11"/>
      <c r="T8" s="11"/>
    </row>
    <row r="9" spans="1:20" ht="13.5">
      <c r="A9" s="11" t="s">
        <v>17</v>
      </c>
      <c r="B9" s="11">
        <v>24.534884</v>
      </c>
      <c r="C9" s="11">
        <v>22.237498</v>
      </c>
      <c r="D9" s="11"/>
      <c r="E9" s="11"/>
      <c r="F9" s="11"/>
      <c r="H9" s="11" t="s">
        <v>17</v>
      </c>
      <c r="I9" s="11">
        <v>25.346016</v>
      </c>
      <c r="J9" s="11">
        <v>22.993417</v>
      </c>
      <c r="K9" s="11"/>
      <c r="L9" s="11"/>
      <c r="M9" s="11"/>
      <c r="O9" s="11" t="s">
        <v>17</v>
      </c>
      <c r="P9" s="11">
        <v>24.331189</v>
      </c>
      <c r="Q9" s="11">
        <v>21.9923</v>
      </c>
      <c r="R9" s="11"/>
      <c r="S9" s="11"/>
      <c r="T9" s="11"/>
    </row>
    <row r="10" spans="1:20" ht="13.5">
      <c r="A10" s="11" t="s">
        <v>9</v>
      </c>
      <c r="B10" s="11">
        <v>24.5119708</v>
      </c>
      <c r="C10" s="11">
        <v>22.1109128</v>
      </c>
      <c r="D10" s="11" t="s">
        <v>59</v>
      </c>
      <c r="E10" s="11">
        <v>0.007421047551199953</v>
      </c>
      <c r="F10" s="11">
        <v>0.006581329683699852</v>
      </c>
      <c r="H10" s="11" t="s">
        <v>9</v>
      </c>
      <c r="I10" s="11">
        <v>25.3337996</v>
      </c>
      <c r="J10" s="11">
        <v>22.8646922</v>
      </c>
      <c r="K10" s="11" t="s">
        <v>59</v>
      </c>
      <c r="L10" s="11">
        <v>0.016525387675299787</v>
      </c>
      <c r="M10" s="11">
        <v>0.020966956595700248</v>
      </c>
      <c r="O10" s="11" t="s">
        <v>9</v>
      </c>
      <c r="P10" s="11">
        <v>24.337761399999998</v>
      </c>
      <c r="Q10" s="11">
        <v>22.016371200000002</v>
      </c>
      <c r="R10" s="11" t="s">
        <v>59</v>
      </c>
      <c r="S10" s="11">
        <v>0.000570297873300021</v>
      </c>
      <c r="T10" s="11">
        <v>0.0014269862386999742</v>
      </c>
    </row>
    <row r="11" spans="1:20" ht="13.5">
      <c r="A11" s="11"/>
      <c r="B11" s="11"/>
      <c r="C11" s="11"/>
      <c r="D11" s="11"/>
      <c r="E11" s="11"/>
      <c r="F11" s="11"/>
      <c r="H11" s="11"/>
      <c r="I11" s="11"/>
      <c r="J11" s="11"/>
      <c r="K11" s="11"/>
      <c r="L11" s="11"/>
      <c r="M11" s="11"/>
      <c r="O11" s="11"/>
      <c r="P11" s="11"/>
      <c r="Q11" s="11"/>
      <c r="R11" s="11"/>
      <c r="S11" s="11"/>
      <c r="T11" s="11"/>
    </row>
    <row r="12" spans="1:20" ht="13.5">
      <c r="A12" s="11" t="s">
        <v>3</v>
      </c>
      <c r="B12" s="11">
        <v>-2.580829273114086</v>
      </c>
      <c r="C12" s="11">
        <v>-1.8408208494236624</v>
      </c>
      <c r="D12" s="11"/>
      <c r="E12" s="11"/>
      <c r="F12" s="11"/>
      <c r="H12" s="11" t="s">
        <v>3</v>
      </c>
      <c r="I12" s="11">
        <v>-2.5832445910964954</v>
      </c>
      <c r="J12" s="11">
        <v>-1.8268344438349837</v>
      </c>
      <c r="K12" s="11"/>
      <c r="L12" s="11"/>
      <c r="M12" s="11"/>
      <c r="O12" s="11" t="s">
        <v>3</v>
      </c>
      <c r="P12" s="11">
        <v>-2.556970550751606</v>
      </c>
      <c r="Q12" s="11">
        <v>-1.8533766642467224</v>
      </c>
      <c r="R12" s="11"/>
      <c r="S12" s="11"/>
      <c r="T12" s="11"/>
    </row>
    <row r="13" spans="1:20" ht="13.5">
      <c r="A13" s="8" t="s">
        <v>2</v>
      </c>
      <c r="B13" s="8">
        <v>0.0026252503610848335</v>
      </c>
      <c r="C13" s="8">
        <v>0.014427103604452438</v>
      </c>
      <c r="D13" s="11"/>
      <c r="E13" s="11"/>
      <c r="F13" s="11"/>
      <c r="H13" s="8" t="s">
        <v>2</v>
      </c>
      <c r="I13" s="8">
        <v>0.0026106906207025004</v>
      </c>
      <c r="J13" s="8">
        <v>0.014899289410439257</v>
      </c>
      <c r="K13" s="11"/>
      <c r="L13" s="11"/>
      <c r="M13" s="11"/>
      <c r="O13" s="8" t="s">
        <v>2</v>
      </c>
      <c r="P13" s="8">
        <v>0.002773508168201288</v>
      </c>
      <c r="Q13" s="8">
        <v>0.014015975696144871</v>
      </c>
      <c r="R13" s="11"/>
      <c r="S13" s="11"/>
      <c r="T13" s="11"/>
    </row>
    <row r="14" spans="1:20" ht="13.5">
      <c r="A14" s="11" t="s">
        <v>10</v>
      </c>
      <c r="B14" s="11">
        <v>0.05327413320657544</v>
      </c>
      <c r="C14" s="11">
        <v>0.054974985317530006</v>
      </c>
      <c r="D14" s="11" t="s">
        <v>60</v>
      </c>
      <c r="E14" s="11">
        <v>0.02767608645170085</v>
      </c>
      <c r="F14" s="11">
        <v>0.03056352246180571</v>
      </c>
      <c r="H14" s="11" t="s">
        <v>10</v>
      </c>
      <c r="I14" s="11">
        <v>0.028559778744455262</v>
      </c>
      <c r="J14" s="11">
        <v>0.029500540565052323</v>
      </c>
      <c r="K14" s="11" t="s">
        <v>60</v>
      </c>
      <c r="L14" s="11">
        <v>0.022130254566616634</v>
      </c>
      <c r="M14" s="11">
        <v>0.025054688873893304</v>
      </c>
      <c r="O14" s="11" t="s">
        <v>10</v>
      </c>
      <c r="P14" s="11">
        <v>0.019491731732994108</v>
      </c>
      <c r="Q14" s="11">
        <v>0.020088963116304297</v>
      </c>
      <c r="R14" s="11" t="s">
        <v>60</v>
      </c>
      <c r="S14" s="11">
        <v>0.009715204929183997</v>
      </c>
      <c r="T14" s="11">
        <v>0.011565634156647624</v>
      </c>
    </row>
    <row r="15" spans="1:20" ht="13.5">
      <c r="A15" s="8" t="s">
        <v>4</v>
      </c>
      <c r="B15" s="8">
        <v>0.00032203480187943065</v>
      </c>
      <c r="C15" s="8">
        <v>0.0018262488746194647</v>
      </c>
      <c r="D15" s="11" t="s">
        <v>61</v>
      </c>
      <c r="E15" s="8">
        <v>0.0001672981328989773</v>
      </c>
      <c r="F15" s="8">
        <v>0.0010153090206007028</v>
      </c>
      <c r="H15" s="8" t="s">
        <v>4</v>
      </c>
      <c r="I15" s="8">
        <v>0.00017168246340762384</v>
      </c>
      <c r="J15" s="8">
        <v>0.001012071555035401</v>
      </c>
      <c r="K15" s="11" t="s">
        <v>61</v>
      </c>
      <c r="L15" s="8">
        <v>0.0001330324248598106</v>
      </c>
      <c r="M15" s="8">
        <v>0.0008595482470436005</v>
      </c>
      <c r="O15" s="8" t="s">
        <v>4</v>
      </c>
      <c r="P15" s="8">
        <v>0.00012447884886064591</v>
      </c>
      <c r="Q15" s="8">
        <v>0.0006483306386140005</v>
      </c>
      <c r="R15" s="11" t="s">
        <v>61</v>
      </c>
      <c r="S15" s="8">
        <v>6.20436163700644E-05</v>
      </c>
      <c r="T15" s="8">
        <v>0.00037325744167799035</v>
      </c>
    </row>
    <row r="16" spans="1:20" ht="13.5">
      <c r="A16" s="11" t="s">
        <v>75</v>
      </c>
      <c r="B16" s="11">
        <v>1.0370641362152415E-07</v>
      </c>
      <c r="C16" s="11">
        <v>3.3351849520488614E-06</v>
      </c>
      <c r="D16" s="11" t="s">
        <v>75</v>
      </c>
      <c r="E16" s="11">
        <v>2.7988665271483872E-08</v>
      </c>
      <c r="F16" s="11">
        <v>1.0308524073131584E-06</v>
      </c>
      <c r="H16" s="11" t="s">
        <v>75</v>
      </c>
      <c r="I16" s="11">
        <v>2.9474868241710098E-08</v>
      </c>
      <c r="J16" s="11">
        <v>1.0242888325117746E-06</v>
      </c>
      <c r="K16" s="11" t="s">
        <v>75</v>
      </c>
      <c r="L16" s="11">
        <v>1.7697626064081153E-08</v>
      </c>
      <c r="M16" s="11">
        <v>7.388231889957266E-07</v>
      </c>
      <c r="O16" s="11" t="s">
        <v>75</v>
      </c>
      <c r="P16" s="11">
        <v>1.5494983813671528E-08</v>
      </c>
      <c r="Q16" s="11">
        <v>4.2033261696563764E-07</v>
      </c>
      <c r="R16" s="11" t="s">
        <v>75</v>
      </c>
      <c r="S16" s="11">
        <v>3.849410332275724E-09</v>
      </c>
      <c r="T16" s="11">
        <v>1.3932111776799838E-07</v>
      </c>
    </row>
    <row r="17" spans="1:21" ht="13.5">
      <c r="A17" s="11" t="s">
        <v>20</v>
      </c>
      <c r="B17" s="11">
        <v>12.266822496363968</v>
      </c>
      <c r="C17" s="11">
        <v>12.658458167971114</v>
      </c>
      <c r="D17" s="11" t="s">
        <v>76</v>
      </c>
      <c r="E17" s="11">
        <v>6.372654409610084</v>
      </c>
      <c r="F17" s="11">
        <v>7.037511120994251</v>
      </c>
      <c r="G17" t="s">
        <v>1</v>
      </c>
      <c r="H17" s="11" t="s">
        <v>20</v>
      </c>
      <c r="I17" s="11">
        <v>6.5761320796190885</v>
      </c>
      <c r="J17" s="11">
        <v>6.7927504940355625</v>
      </c>
      <c r="K17" s="11" t="s">
        <v>62</v>
      </c>
      <c r="L17" s="11">
        <v>5.095679426925487</v>
      </c>
      <c r="M17" s="11">
        <v>5.769055311063051</v>
      </c>
      <c r="N17" t="s">
        <v>1</v>
      </c>
      <c r="O17" s="11" t="s">
        <v>20</v>
      </c>
      <c r="P17" s="11">
        <v>4.488137092503123</v>
      </c>
      <c r="Q17" s="11">
        <v>4.625654700530948</v>
      </c>
      <c r="R17" s="11" t="s">
        <v>62</v>
      </c>
      <c r="S17" s="11">
        <v>2.237008604532135</v>
      </c>
      <c r="T17" s="11">
        <v>2.6630856800119576</v>
      </c>
      <c r="U17" t="s">
        <v>1</v>
      </c>
    </row>
    <row r="18" spans="1:20" ht="13.5">
      <c r="A18" s="11"/>
      <c r="B18" s="11"/>
      <c r="C18" s="11"/>
      <c r="D18" s="11"/>
      <c r="E18" s="11"/>
      <c r="F18" s="11"/>
      <c r="H18" s="11"/>
      <c r="I18" s="11"/>
      <c r="J18" s="11"/>
      <c r="K18" s="11"/>
      <c r="L18" s="11"/>
      <c r="M18" s="11"/>
      <c r="O18" s="11"/>
      <c r="P18" s="11"/>
      <c r="Q18" s="11"/>
      <c r="R18" s="11"/>
      <c r="S18" s="11"/>
      <c r="T18" s="11"/>
    </row>
    <row r="19" spans="1:20" ht="13.5">
      <c r="A19" s="11" t="s">
        <v>5</v>
      </c>
      <c r="B19" s="11">
        <v>16.1381191322829</v>
      </c>
      <c r="C19" s="11"/>
      <c r="D19" s="11"/>
      <c r="E19" s="11"/>
      <c r="F19" s="11"/>
      <c r="H19" s="11" t="s">
        <v>5</v>
      </c>
      <c r="I19" s="11">
        <v>16.90145854934356</v>
      </c>
      <c r="J19" s="11"/>
      <c r="K19" s="11"/>
      <c r="L19" s="11"/>
      <c r="M19" s="11"/>
      <c r="O19" s="11" t="s">
        <v>5</v>
      </c>
      <c r="P19" s="11">
        <v>15.901465275129995</v>
      </c>
      <c r="Q19" s="11"/>
      <c r="R19" s="11"/>
      <c r="S19" s="11"/>
      <c r="T19" s="11"/>
    </row>
    <row r="20" spans="1:20" ht="13.5">
      <c r="A20" s="11" t="s">
        <v>6</v>
      </c>
      <c r="B20" s="11">
        <v>-3.244636038095238</v>
      </c>
      <c r="C20" s="11"/>
      <c r="D20" s="11"/>
      <c r="E20" s="11"/>
      <c r="F20" s="11"/>
      <c r="H20" s="11" t="s">
        <v>6</v>
      </c>
      <c r="I20" s="11">
        <v>-3.264244152380945</v>
      </c>
      <c r="J20" s="11"/>
      <c r="K20" s="11"/>
      <c r="L20" s="11"/>
      <c r="M20" s="11"/>
      <c r="O20" s="11" t="s">
        <v>6</v>
      </c>
      <c r="P20" s="11">
        <v>-3.299332533333325</v>
      </c>
      <c r="Q20" s="11"/>
      <c r="R20" s="11"/>
      <c r="S20" s="11"/>
      <c r="T20" s="11"/>
    </row>
    <row r="21" spans="1:20" ht="13.5">
      <c r="A21" s="11" t="s">
        <v>7</v>
      </c>
      <c r="B21" s="11">
        <v>0.11649645375476325</v>
      </c>
      <c r="C21" s="11"/>
      <c r="D21" s="11"/>
      <c r="E21" s="11"/>
      <c r="F21" s="11"/>
      <c r="H21" s="11" t="s">
        <v>7</v>
      </c>
      <c r="I21" s="11">
        <v>0.03388886420390946</v>
      </c>
      <c r="J21" s="11"/>
      <c r="K21" s="11"/>
      <c r="L21" s="11"/>
      <c r="M21" s="11"/>
      <c r="O21" s="11" t="s">
        <v>7</v>
      </c>
      <c r="P21" s="11">
        <v>0.01611179267116114</v>
      </c>
      <c r="Q21" s="11"/>
      <c r="R21" s="11"/>
      <c r="S21" s="11"/>
      <c r="T21" s="11"/>
    </row>
    <row r="22" spans="1:20" ht="13.5">
      <c r="A22" s="11" t="s">
        <v>8</v>
      </c>
      <c r="B22" s="11">
        <v>25.226442</v>
      </c>
      <c r="C22" s="11"/>
      <c r="D22" s="11"/>
      <c r="E22" s="11"/>
      <c r="F22" s="11"/>
      <c r="H22" s="11" t="s">
        <v>8</v>
      </c>
      <c r="I22" s="11">
        <v>26.044704333333332</v>
      </c>
      <c r="J22" s="11"/>
      <c r="K22" s="11"/>
      <c r="L22" s="11"/>
      <c r="M22" s="11"/>
      <c r="O22" s="11" t="s">
        <v>8</v>
      </c>
      <c r="P22" s="11">
        <v>25.14299466666667</v>
      </c>
      <c r="Q22" s="11"/>
      <c r="R22" s="11"/>
      <c r="S22" s="11"/>
      <c r="T22" s="11"/>
    </row>
    <row r="23" spans="1:20" ht="13.5">
      <c r="A23" s="11" t="s">
        <v>18</v>
      </c>
      <c r="B23" s="11">
        <v>5</v>
      </c>
      <c r="C23" s="11"/>
      <c r="D23" s="11"/>
      <c r="E23" s="11"/>
      <c r="F23" s="11"/>
      <c r="H23" s="11" t="s">
        <v>18</v>
      </c>
      <c r="I23" s="11">
        <v>5</v>
      </c>
      <c r="J23" s="11"/>
      <c r="K23" s="11"/>
      <c r="L23" s="11"/>
      <c r="M23" s="11"/>
      <c r="O23" s="11" t="s">
        <v>18</v>
      </c>
      <c r="P23" s="11">
        <v>5</v>
      </c>
      <c r="Q23" s="11"/>
      <c r="R23" s="11"/>
      <c r="S23" s="11"/>
      <c r="T23" s="11"/>
    </row>
    <row r="24" spans="1:20" ht="13.5">
      <c r="A24" s="11" t="s">
        <v>19</v>
      </c>
      <c r="B24" s="11">
        <v>18</v>
      </c>
      <c r="C24" s="11"/>
      <c r="D24" s="11"/>
      <c r="E24" s="11"/>
      <c r="F24" s="11"/>
      <c r="H24" s="11" t="s">
        <v>19</v>
      </c>
      <c r="I24" s="11">
        <v>18</v>
      </c>
      <c r="J24" s="11"/>
      <c r="K24" s="11"/>
      <c r="L24" s="11"/>
      <c r="M24" s="11"/>
      <c r="O24" s="11" t="s">
        <v>19</v>
      </c>
      <c r="P24" s="11">
        <v>18</v>
      </c>
      <c r="Q24" s="11"/>
      <c r="R24" s="11"/>
      <c r="S24" s="11"/>
      <c r="T24" s="11"/>
    </row>
    <row r="25" spans="1:20" ht="13.5">
      <c r="A25" s="11" t="s">
        <v>0</v>
      </c>
      <c r="B25" s="11">
        <v>52.5</v>
      </c>
      <c r="C25" s="11"/>
      <c r="D25" s="11"/>
      <c r="E25" s="11"/>
      <c r="F25" s="11"/>
      <c r="H25" s="11" t="s">
        <v>0</v>
      </c>
      <c r="I25" s="11">
        <v>52.5</v>
      </c>
      <c r="J25" s="11"/>
      <c r="K25" s="11"/>
      <c r="L25" s="11"/>
      <c r="M25" s="11"/>
      <c r="O25" s="11" t="s">
        <v>0</v>
      </c>
      <c r="P25" s="11">
        <v>52.5</v>
      </c>
      <c r="Q25" s="11"/>
      <c r="R25" s="11"/>
      <c r="S25" s="11"/>
      <c r="T25" s="11"/>
    </row>
    <row r="26" spans="1:20" ht="13.5">
      <c r="A26" s="11"/>
      <c r="B26" s="11"/>
      <c r="C26" s="11"/>
      <c r="D26" s="11"/>
      <c r="E26" s="11"/>
      <c r="F26" s="11"/>
      <c r="H26" s="11"/>
      <c r="I26" s="11"/>
      <c r="J26" s="11"/>
      <c r="K26" s="11"/>
      <c r="L26" s="11"/>
      <c r="M26" s="11"/>
      <c r="O26" s="11"/>
      <c r="P26" s="11"/>
      <c r="Q26" s="11"/>
      <c r="R26" s="11"/>
      <c r="S26" s="11"/>
      <c r="T26" s="11"/>
    </row>
    <row r="27" spans="1:20" ht="13.5">
      <c r="A27" s="11" t="s">
        <v>63</v>
      </c>
      <c r="B27" s="11"/>
      <c r="C27" s="11"/>
      <c r="D27" s="11"/>
      <c r="E27" s="11"/>
      <c r="F27" s="11"/>
      <c r="H27" s="11" t="s">
        <v>63</v>
      </c>
      <c r="I27" s="11"/>
      <c r="J27" s="11"/>
      <c r="K27" s="11"/>
      <c r="L27" s="11"/>
      <c r="M27" s="11"/>
      <c r="O27" s="11" t="s">
        <v>63</v>
      </c>
      <c r="P27" s="11"/>
      <c r="Q27" s="11"/>
      <c r="R27" s="11"/>
      <c r="S27" s="11"/>
      <c r="T27" s="11"/>
    </row>
    <row r="28" spans="1:20" ht="13.5">
      <c r="A28" s="11" t="s">
        <v>64</v>
      </c>
      <c r="B28" s="11"/>
      <c r="C28" s="11"/>
      <c r="D28" s="11"/>
      <c r="E28" s="11"/>
      <c r="F28" s="11"/>
      <c r="H28" s="11" t="s">
        <v>64</v>
      </c>
      <c r="I28" s="11"/>
      <c r="J28" s="11"/>
      <c r="K28" s="11"/>
      <c r="L28" s="11"/>
      <c r="M28" s="11"/>
      <c r="O28" s="11" t="s">
        <v>64</v>
      </c>
      <c r="P28" s="11"/>
      <c r="Q28" s="11"/>
      <c r="R28" s="11"/>
      <c r="S28" s="11"/>
      <c r="T28" s="11"/>
    </row>
    <row r="29" spans="1:20" ht="13.5">
      <c r="A29" s="11" t="s">
        <v>77</v>
      </c>
      <c r="B29" s="11"/>
      <c r="C29" s="11"/>
      <c r="D29" s="11"/>
      <c r="E29" s="11"/>
      <c r="F29" s="11"/>
      <c r="H29" s="11" t="s">
        <v>77</v>
      </c>
      <c r="I29" s="11"/>
      <c r="J29" s="11"/>
      <c r="K29" s="11"/>
      <c r="L29" s="11"/>
      <c r="M29" s="11"/>
      <c r="O29" s="11" t="s">
        <v>77</v>
      </c>
      <c r="P29" s="11"/>
      <c r="Q29" s="11"/>
      <c r="R29" s="11"/>
      <c r="S29" s="11"/>
      <c r="T29" s="11"/>
    </row>
    <row r="30" spans="1:3" ht="13.5">
      <c r="A30" s="10" t="s">
        <v>57</v>
      </c>
      <c r="C30" s="16"/>
    </row>
    <row r="32" ht="13.5">
      <c r="A32" t="s">
        <v>24</v>
      </c>
    </row>
    <row r="33" spans="1:10" ht="13.5">
      <c r="A33" s="1"/>
      <c r="B33" s="1" t="s">
        <v>21</v>
      </c>
      <c r="C33" s="1" t="s">
        <v>22</v>
      </c>
      <c r="D33" s="1" t="s">
        <v>23</v>
      </c>
      <c r="G33" s="1"/>
      <c r="H33" s="1" t="s">
        <v>21</v>
      </c>
      <c r="I33" s="1" t="s">
        <v>22</v>
      </c>
      <c r="J33" s="1" t="s">
        <v>23</v>
      </c>
    </row>
    <row r="34" spans="1:10" ht="13.5">
      <c r="A34" s="1" t="s">
        <v>27</v>
      </c>
      <c r="B34" s="2">
        <v>0.0026252503610848335</v>
      </c>
      <c r="C34" s="2">
        <v>0.0026106906207025004</v>
      </c>
      <c r="D34" s="2">
        <v>0.002773508168201288</v>
      </c>
      <c r="G34" s="1" t="s">
        <v>27</v>
      </c>
      <c r="H34" s="2">
        <v>0.014427103604452438</v>
      </c>
      <c r="I34" s="2">
        <v>0.014899289410439257</v>
      </c>
      <c r="J34" s="2">
        <v>0.014015975696144871</v>
      </c>
    </row>
    <row r="35" spans="1:10" ht="13.5">
      <c r="A35" s="1" t="s">
        <v>28</v>
      </c>
      <c r="B35" s="2">
        <v>0.00032203480187943065</v>
      </c>
      <c r="C35" s="2">
        <v>0.00017168246340762384</v>
      </c>
      <c r="D35" s="2">
        <v>0.00012447884886064591</v>
      </c>
      <c r="G35" s="1" t="s">
        <v>28</v>
      </c>
      <c r="H35" s="2">
        <v>0.0018262488746194647</v>
      </c>
      <c r="I35" s="2">
        <v>0.001012071555035401</v>
      </c>
      <c r="J35" s="2">
        <v>0.0006483306386140005</v>
      </c>
    </row>
    <row r="36" ht="14.25" thickBot="1"/>
    <row r="37" spans="2:9" ht="13.5">
      <c r="B37" s="5" t="s">
        <v>26</v>
      </c>
      <c r="C37" s="5"/>
      <c r="H37" s="5" t="s">
        <v>26</v>
      </c>
      <c r="I37" s="5"/>
    </row>
    <row r="38" spans="2:9" ht="13.5">
      <c r="B38" s="3"/>
      <c r="C38" s="3"/>
      <c r="H38" s="3"/>
      <c r="I38" s="3"/>
    </row>
    <row r="39" spans="2:9" ht="13.5">
      <c r="B39" s="3" t="s">
        <v>29</v>
      </c>
      <c r="C39" s="6">
        <v>0.00266981638332954</v>
      </c>
      <c r="H39" s="3" t="s">
        <v>29</v>
      </c>
      <c r="I39" s="6">
        <v>0.01444745623701219</v>
      </c>
    </row>
    <row r="40" spans="2:9" ht="13.5">
      <c r="B40" s="3" t="s">
        <v>30</v>
      </c>
      <c r="C40" s="3">
        <v>5.201597894692522E-05</v>
      </c>
      <c r="H40" s="3" t="s">
        <v>30</v>
      </c>
      <c r="I40" s="3">
        <v>0.0002551936857265959</v>
      </c>
    </row>
    <row r="41" spans="2:9" ht="13.5">
      <c r="B41" s="3" t="s">
        <v>31</v>
      </c>
      <c r="C41" s="3">
        <v>0.0026252503610848335</v>
      </c>
      <c r="H41" s="3" t="s">
        <v>31</v>
      </c>
      <c r="I41" s="3">
        <v>0.014427103604452438</v>
      </c>
    </row>
    <row r="42" spans="2:9" ht="13.5">
      <c r="B42" s="3" t="s">
        <v>32</v>
      </c>
      <c r="C42" s="3" t="e">
        <v>#N/A</v>
      </c>
      <c r="H42" s="3" t="s">
        <v>32</v>
      </c>
      <c r="I42" s="3" t="e">
        <v>#N/A</v>
      </c>
    </row>
    <row r="43" spans="2:11" ht="13.5">
      <c r="B43" s="3" t="s">
        <v>33</v>
      </c>
      <c r="C43" s="6">
        <v>9.009431834150754E-05</v>
      </c>
      <c r="D43" t="s">
        <v>55</v>
      </c>
      <c r="E43">
        <f>C43/SQRT(3)</f>
        <v>5.201597894692522E-05</v>
      </c>
      <c r="H43" s="3" t="s">
        <v>33</v>
      </c>
      <c r="I43" s="6">
        <v>0.0004420084294492287</v>
      </c>
      <c r="J43" t="s">
        <v>55</v>
      </c>
      <c r="K43">
        <f>I43/SQRT(3)</f>
        <v>0.0002551936857265959</v>
      </c>
    </row>
    <row r="44" spans="2:9" ht="13.5">
      <c r="B44" s="3" t="s">
        <v>34</v>
      </c>
      <c r="C44" s="3">
        <v>8.116986197420902E-09</v>
      </c>
      <c r="H44" s="3" t="s">
        <v>34</v>
      </c>
      <c r="I44" s="3">
        <v>1.953714517041738E-07</v>
      </c>
    </row>
    <row r="45" spans="2:9" ht="13.5">
      <c r="B45" s="3" t="s">
        <v>35</v>
      </c>
      <c r="C45" s="3" t="e">
        <v>#DIV/0!</v>
      </c>
      <c r="H45" s="3" t="s">
        <v>35</v>
      </c>
      <c r="I45" s="3" t="e">
        <v>#DIV/0!</v>
      </c>
    </row>
    <row r="46" spans="2:9" ht="13.5">
      <c r="B46" s="3" t="s">
        <v>36</v>
      </c>
      <c r="C46" s="3">
        <v>1.6813002630620746</v>
      </c>
      <c r="H46" s="3" t="s">
        <v>36</v>
      </c>
      <c r="I46" s="3">
        <v>0.20676678665928966</v>
      </c>
    </row>
    <row r="47" spans="2:9" ht="13.5">
      <c r="B47" s="3" t="s">
        <v>37</v>
      </c>
      <c r="C47" s="3">
        <v>0.00016281754749878762</v>
      </c>
      <c r="H47" s="3" t="s">
        <v>37</v>
      </c>
      <c r="I47" s="3">
        <v>0.000883313714294386</v>
      </c>
    </row>
    <row r="48" spans="2:9" ht="13.5">
      <c r="B48" s="3" t="s">
        <v>38</v>
      </c>
      <c r="C48" s="3">
        <v>0.0026106906207025004</v>
      </c>
      <c r="H48" s="3" t="s">
        <v>38</v>
      </c>
      <c r="I48" s="3">
        <v>0.014015975696144871</v>
      </c>
    </row>
    <row r="49" spans="2:9" ht="13.5">
      <c r="B49" s="3" t="s">
        <v>39</v>
      </c>
      <c r="C49" s="3">
        <v>0.002773508168201288</v>
      </c>
      <c r="H49" s="3" t="s">
        <v>39</v>
      </c>
      <c r="I49" s="3">
        <v>0.014899289410439257</v>
      </c>
    </row>
    <row r="50" spans="2:9" ht="13.5">
      <c r="B50" s="3" t="s">
        <v>40</v>
      </c>
      <c r="C50" s="3">
        <v>0.00800944914998862</v>
      </c>
      <c r="H50" s="3" t="s">
        <v>40</v>
      </c>
      <c r="I50" s="3">
        <v>0.04334236871103657</v>
      </c>
    </row>
    <row r="51" spans="2:9" ht="13.5">
      <c r="B51" s="3" t="s">
        <v>41</v>
      </c>
      <c r="C51" s="3">
        <v>3</v>
      </c>
      <c r="H51" s="3" t="s">
        <v>41</v>
      </c>
      <c r="I51" s="3">
        <v>3</v>
      </c>
    </row>
    <row r="52" spans="2:9" ht="14.25" thickBot="1">
      <c r="B52" s="4" t="s">
        <v>42</v>
      </c>
      <c r="C52" s="4">
        <v>0.00022380684960962097</v>
      </c>
      <c r="H52" s="4" t="s">
        <v>42</v>
      </c>
      <c r="I52" s="4">
        <v>0.0010980105728859548</v>
      </c>
    </row>
    <row r="54" spans="4:11" ht="13.5">
      <c r="D54" t="s">
        <v>67</v>
      </c>
      <c r="E54">
        <f>SQRT(((B34-B83)^2/B35^2+(C34-B83)^2/C35^2+(D34-B83)^2/D35^2)/((3-1)*(1/B35^2+1/C35^2+1/D35^2)))</f>
        <v>5.542048030416884E-05</v>
      </c>
      <c r="J54" t="s">
        <v>67</v>
      </c>
      <c r="K54">
        <f>SQRT(((H34-H83)^2/H35^2+(I34-H83)^2/I35^2+(J34-H83)^2/J35^2)/((3-1)*(1/H35^2+1/I35^2+1/J35^2)))</f>
        <v>0.00027345167462702115</v>
      </c>
    </row>
    <row r="56" spans="1:7" ht="13.5">
      <c r="A56" t="s">
        <v>24</v>
      </c>
      <c r="G56" t="s">
        <v>46</v>
      </c>
    </row>
    <row r="57" spans="1:10" ht="13.5">
      <c r="A57" s="1"/>
      <c r="B57" s="1" t="s">
        <v>21</v>
      </c>
      <c r="C57" s="1" t="s">
        <v>22</v>
      </c>
      <c r="D57" s="1" t="s">
        <v>23</v>
      </c>
      <c r="G57" s="1"/>
      <c r="H57" s="1" t="s">
        <v>21</v>
      </c>
      <c r="I57" s="1" t="s">
        <v>22</v>
      </c>
      <c r="J57" s="1" t="s">
        <v>23</v>
      </c>
    </row>
    <row r="58" spans="1:10" ht="13.5">
      <c r="A58" s="1" t="s">
        <v>44</v>
      </c>
      <c r="B58" s="2">
        <f>$B$60+TINV(0.05,(18-2))*$B$35</f>
        <v>0.0033079334899817755</v>
      </c>
      <c r="C58" s="2">
        <f>$C$60+TINV(0.05,(18-2))*$C$35</f>
        <v>0.0029746411024884185</v>
      </c>
      <c r="D58" s="2">
        <f>$D$60+TINV(0.05,(18-2))*$D$35</f>
        <v>0.003037391479960529</v>
      </c>
      <c r="G58" s="1" t="s">
        <v>44</v>
      </c>
      <c r="H58" s="2">
        <f>$H$60+TINV(0.05,(18-2))*$H$35</f>
        <v>0.0182985773973269</v>
      </c>
      <c r="I58" s="2">
        <f>$I$60+TINV(0.05,(18-2))*$I$35</f>
        <v>0.01704478477872508</v>
      </c>
      <c r="J58" s="2">
        <f>$J$60+TINV(0.05,(18-2))*$J$35</f>
        <v>0.015390374942268801</v>
      </c>
    </row>
    <row r="59" spans="1:10" ht="13.5">
      <c r="A59" s="1" t="s">
        <v>45</v>
      </c>
      <c r="B59" s="2">
        <f>$B$60-TINV(0.05,(18-2))*$B$35</f>
        <v>0.0019425672321878914</v>
      </c>
      <c r="C59" s="2">
        <f>$C$60-TINV(0.05,(18-2))*$C$35</f>
        <v>0.0022467401389165823</v>
      </c>
      <c r="D59" s="2">
        <f>$D$60-TINV(0.05,(18-2))*$D$35</f>
        <v>0.002509624856442047</v>
      </c>
      <c r="G59" s="1" t="s">
        <v>45</v>
      </c>
      <c r="H59" s="2">
        <f>$H$60-TINV(0.05,(18-2))*$H$35</f>
        <v>0.010555629811577975</v>
      </c>
      <c r="I59" s="2">
        <f>$I$60-TINV(0.05,(18-2))*$I$35</f>
        <v>0.012753794042153432</v>
      </c>
      <c r="J59" s="2">
        <f>$J$60-TINV(0.05,(18-2))*$J$35</f>
        <v>0.01264157645002094</v>
      </c>
    </row>
    <row r="60" spans="1:10" ht="13.5">
      <c r="A60" s="1" t="s">
        <v>27</v>
      </c>
      <c r="B60" s="2">
        <v>0.0026252503610848335</v>
      </c>
      <c r="C60" s="2">
        <v>0.0026106906207025004</v>
      </c>
      <c r="D60" s="2">
        <v>0.002773508168201288</v>
      </c>
      <c r="G60" s="1" t="s">
        <v>27</v>
      </c>
      <c r="H60" s="2">
        <v>0.014427103604452438</v>
      </c>
      <c r="I60" s="2">
        <v>0.014899289410439257</v>
      </c>
      <c r="J60" s="2">
        <v>0.014015975696144871</v>
      </c>
    </row>
    <row r="82" spans="1:8" ht="13.5">
      <c r="A82" s="8" t="s">
        <v>48</v>
      </c>
      <c r="B82" t="s">
        <v>49</v>
      </c>
      <c r="H82" t="s">
        <v>50</v>
      </c>
    </row>
    <row r="83" spans="1:9" ht="13.5">
      <c r="A83" s="7" t="s">
        <v>51</v>
      </c>
      <c r="B83" s="7">
        <f>((1/B35^2)*B34+(1/C35^2)*C34+(1/D35^2)*D34)/((1/B35^2)+(1/C35^2)+(1/D35^2))</f>
        <v>0.0027091871953749905</v>
      </c>
      <c r="C83" s="7"/>
      <c r="D83" s="7"/>
      <c r="E83" s="7"/>
      <c r="F83" s="7"/>
      <c r="G83" s="7"/>
      <c r="H83" s="7">
        <f>((1/H35^2)*H34+(1/I35^2)*I34+(1/J35^2)*J34)/((1/H35^2)+(1/I35^2)+(1/J35^2))</f>
        <v>0.014285630081238197</v>
      </c>
      <c r="I83" s="7"/>
    </row>
    <row r="84" spans="1:9" ht="13.5">
      <c r="A84" s="7" t="s">
        <v>52</v>
      </c>
      <c r="B84" s="7">
        <f>1/SQRT((1/B35^2)+(1/C35^2)+(1/D35^2))</f>
        <v>9.617748951730793E-05</v>
      </c>
      <c r="C84" s="7"/>
      <c r="D84" s="7"/>
      <c r="E84" s="7"/>
      <c r="F84" s="7"/>
      <c r="G84" s="7"/>
      <c r="H84" s="7">
        <f>1/SQRT((1/H35^2)+(1/I35^2)+(1/J35^2))</f>
        <v>0.0005230522675233127</v>
      </c>
      <c r="I84" s="7"/>
    </row>
    <row r="85" spans="1:9" ht="13.5">
      <c r="A85" s="7" t="s">
        <v>53</v>
      </c>
      <c r="B85" s="7">
        <f>B84/B83*100</f>
        <v>3.5500496119831833</v>
      </c>
      <c r="C85" s="7" t="s">
        <v>54</v>
      </c>
      <c r="D85" s="7"/>
      <c r="E85" s="7"/>
      <c r="F85" s="7"/>
      <c r="G85" s="7"/>
      <c r="H85" s="7">
        <f>H84/H83*100</f>
        <v>3.661387454028052</v>
      </c>
      <c r="I85" s="7" t="s">
        <v>43</v>
      </c>
    </row>
    <row r="86" spans="1:10" ht="13.5">
      <c r="A86" s="9"/>
      <c r="B86" s="9"/>
      <c r="C86" s="9"/>
      <c r="D86" s="9"/>
      <c r="E86" s="9"/>
      <c r="F86" s="9"/>
      <c r="G86" s="9"/>
      <c r="H86" s="9"/>
      <c r="I86" s="9"/>
      <c r="J86" s="9"/>
    </row>
    <row r="87" spans="1:10" ht="13.5">
      <c r="A87" s="9"/>
      <c r="B87" s="9"/>
      <c r="C87" s="9"/>
      <c r="D87" s="9"/>
      <c r="E87" s="9"/>
      <c r="F87" s="9"/>
      <c r="G87" s="9"/>
      <c r="H87" s="9"/>
      <c r="I87" s="9"/>
      <c r="J87" s="9"/>
    </row>
    <row r="88" spans="1:10" ht="13.5">
      <c r="A88" s="8" t="s">
        <v>56</v>
      </c>
      <c r="B88" t="s">
        <v>49</v>
      </c>
      <c r="H88" t="s">
        <v>50</v>
      </c>
      <c r="J88" s="9"/>
    </row>
    <row r="89" spans="1:10" ht="13.5">
      <c r="A89" s="7" t="s">
        <v>51</v>
      </c>
      <c r="B89" s="7">
        <f>B83</f>
        <v>0.0027091871953749905</v>
      </c>
      <c r="C89" s="7"/>
      <c r="D89" s="7"/>
      <c r="E89" s="7"/>
      <c r="F89" s="7"/>
      <c r="G89" s="7"/>
      <c r="H89" s="7">
        <f>H83</f>
        <v>0.014285630081238197</v>
      </c>
      <c r="I89" s="7"/>
      <c r="J89" s="9"/>
    </row>
    <row r="90" spans="1:10" ht="13.5">
      <c r="A90" s="7" t="s">
        <v>52</v>
      </c>
      <c r="B90" s="7">
        <v>9.617748951730793E-05</v>
      </c>
      <c r="C90" s="7"/>
      <c r="D90" s="7"/>
      <c r="E90" s="7"/>
      <c r="F90" s="7"/>
      <c r="G90" s="7"/>
      <c r="H90" s="7">
        <v>0.0005230522675233127</v>
      </c>
      <c r="I90" s="7"/>
      <c r="J90" s="9"/>
    </row>
    <row r="91" spans="1:9" ht="13.5">
      <c r="A91" s="7" t="s">
        <v>53</v>
      </c>
      <c r="B91" s="7">
        <f>B90/B89*100</f>
        <v>3.5500496119831833</v>
      </c>
      <c r="C91" s="7" t="s">
        <v>54</v>
      </c>
      <c r="D91" s="7"/>
      <c r="E91" s="7"/>
      <c r="F91" s="7"/>
      <c r="G91" s="7"/>
      <c r="H91" s="7">
        <f>H90/H89*100</f>
        <v>3.661387454028052</v>
      </c>
      <c r="I91" s="7" t="s">
        <v>43</v>
      </c>
    </row>
    <row r="94" ht="13.5">
      <c r="A94" s="10" t="s">
        <v>58</v>
      </c>
    </row>
    <row r="96" spans="1:7" ht="13.5">
      <c r="A96" t="s">
        <v>24</v>
      </c>
      <c r="G96" t="s">
        <v>25</v>
      </c>
    </row>
    <row r="97" spans="1:10" ht="13.5">
      <c r="A97" s="1"/>
      <c r="B97" s="1" t="s">
        <v>21</v>
      </c>
      <c r="C97" s="1" t="s">
        <v>22</v>
      </c>
      <c r="D97" s="1" t="s">
        <v>23</v>
      </c>
      <c r="G97" s="1"/>
      <c r="H97" s="1" t="s">
        <v>21</v>
      </c>
      <c r="I97" s="1" t="s">
        <v>22</v>
      </c>
      <c r="J97" s="1" t="s">
        <v>23</v>
      </c>
    </row>
    <row r="98" spans="1:10" ht="13.5">
      <c r="A98" s="1" t="s">
        <v>27</v>
      </c>
      <c r="B98" s="2">
        <f>B13</f>
        <v>0.0026252503610848335</v>
      </c>
      <c r="C98" s="2">
        <v>0.0026106906207025004</v>
      </c>
      <c r="D98" s="2">
        <v>0.002773508168201288</v>
      </c>
      <c r="G98" s="1" t="s">
        <v>27</v>
      </c>
      <c r="H98" s="2">
        <v>0.014427103604452438</v>
      </c>
      <c r="I98" s="2">
        <v>0.014899289410439257</v>
      </c>
      <c r="J98" s="2">
        <v>0.014015975696144871</v>
      </c>
    </row>
    <row r="99" spans="1:10" ht="13.5">
      <c r="A99" s="1" t="s">
        <v>65</v>
      </c>
      <c r="B99" s="2">
        <f>E15</f>
        <v>0.0001672981328989773</v>
      </c>
      <c r="C99" s="2">
        <f>L15</f>
        <v>0.0001330324248598106</v>
      </c>
      <c r="D99" s="2">
        <f>S15</f>
        <v>6.20436163700644E-05</v>
      </c>
      <c r="G99" s="1" t="s">
        <v>65</v>
      </c>
      <c r="H99" s="2">
        <f>F15</f>
        <v>0.0010153090206007028</v>
      </c>
      <c r="I99" s="2">
        <f>M15</f>
        <v>0.0008595482470436005</v>
      </c>
      <c r="J99" s="2">
        <f>T15</f>
        <v>0.00037325744167799035</v>
      </c>
    </row>
    <row r="100" ht="14.25" thickBot="1"/>
    <row r="101" spans="2:9" ht="13.5">
      <c r="B101" s="5" t="s">
        <v>26</v>
      </c>
      <c r="C101" s="5"/>
      <c r="H101" s="5" t="s">
        <v>26</v>
      </c>
      <c r="I101" s="5"/>
    </row>
    <row r="102" spans="2:9" ht="13.5">
      <c r="B102" s="3"/>
      <c r="C102" s="3"/>
      <c r="H102" s="3"/>
      <c r="I102" s="3"/>
    </row>
    <row r="103" spans="2:9" ht="13.5">
      <c r="B103" s="3" t="s">
        <v>29</v>
      </c>
      <c r="C103" s="6">
        <v>0.00266981638332954</v>
      </c>
      <c r="H103" s="3" t="s">
        <v>29</v>
      </c>
      <c r="I103" s="6">
        <v>0.01444745623701219</v>
      </c>
    </row>
    <row r="104" spans="2:9" ht="13.5">
      <c r="B104" s="3" t="s">
        <v>30</v>
      </c>
      <c r="C104" s="3">
        <v>5.201597894692522E-05</v>
      </c>
      <c r="H104" s="3" t="s">
        <v>30</v>
      </c>
      <c r="I104" s="3">
        <v>0.0002551936857265959</v>
      </c>
    </row>
    <row r="105" spans="2:9" ht="13.5">
      <c r="B105" s="3" t="s">
        <v>31</v>
      </c>
      <c r="C105" s="3">
        <v>0.0026252503610848335</v>
      </c>
      <c r="H105" s="3" t="s">
        <v>31</v>
      </c>
      <c r="I105" s="3">
        <v>0.014427103604452438</v>
      </c>
    </row>
    <row r="106" spans="2:9" ht="13.5">
      <c r="B106" s="3" t="s">
        <v>32</v>
      </c>
      <c r="C106" s="3" t="e">
        <v>#N/A</v>
      </c>
      <c r="H106" s="3" t="s">
        <v>32</v>
      </c>
      <c r="I106" s="3" t="e">
        <v>#N/A</v>
      </c>
    </row>
    <row r="107" spans="2:11" ht="13.5">
      <c r="B107" s="3" t="s">
        <v>33</v>
      </c>
      <c r="C107" s="6">
        <v>9.009431834150754E-05</v>
      </c>
      <c r="D107" t="s">
        <v>55</v>
      </c>
      <c r="E107">
        <f>C107/SQRT(3)</f>
        <v>5.201597894692522E-05</v>
      </c>
      <c r="H107" s="3" t="s">
        <v>33</v>
      </c>
      <c r="I107" s="6">
        <v>0.0004420084294492287</v>
      </c>
      <c r="J107" t="s">
        <v>55</v>
      </c>
      <c r="K107">
        <f>I107/SQRT(3)</f>
        <v>0.0002551936857265959</v>
      </c>
    </row>
    <row r="108" spans="2:9" ht="13.5">
      <c r="B108" s="3" t="s">
        <v>34</v>
      </c>
      <c r="C108" s="3">
        <v>8.116986197420902E-09</v>
      </c>
      <c r="H108" s="3" t="s">
        <v>34</v>
      </c>
      <c r="I108" s="3">
        <v>1.953714517041738E-07</v>
      </c>
    </row>
    <row r="109" spans="2:9" ht="13.5">
      <c r="B109" s="3" t="s">
        <v>35</v>
      </c>
      <c r="C109" s="3" t="e">
        <v>#DIV/0!</v>
      </c>
      <c r="H109" s="3" t="s">
        <v>35</v>
      </c>
      <c r="I109" s="3" t="e">
        <v>#DIV/0!</v>
      </c>
    </row>
    <row r="110" spans="2:9" ht="13.5">
      <c r="B110" s="3" t="s">
        <v>36</v>
      </c>
      <c r="C110" s="3">
        <v>1.6813002630620746</v>
      </c>
      <c r="H110" s="3" t="s">
        <v>36</v>
      </c>
      <c r="I110" s="3">
        <v>0.20676678665928966</v>
      </c>
    </row>
    <row r="111" spans="2:9" ht="13.5">
      <c r="B111" s="3" t="s">
        <v>37</v>
      </c>
      <c r="C111" s="3">
        <v>0.00016281754749878762</v>
      </c>
      <c r="H111" s="3" t="s">
        <v>37</v>
      </c>
      <c r="I111" s="3">
        <v>0.000883313714294386</v>
      </c>
    </row>
    <row r="112" spans="2:9" ht="13.5">
      <c r="B112" s="3" t="s">
        <v>38</v>
      </c>
      <c r="C112" s="3">
        <v>0.0026106906207025004</v>
      </c>
      <c r="H112" s="3" t="s">
        <v>38</v>
      </c>
      <c r="I112" s="3">
        <v>0.014015975696144871</v>
      </c>
    </row>
    <row r="113" spans="2:9" ht="13.5">
      <c r="B113" s="3" t="s">
        <v>39</v>
      </c>
      <c r="C113" s="3">
        <v>0.002773508168201288</v>
      </c>
      <c r="H113" s="3" t="s">
        <v>39</v>
      </c>
      <c r="I113" s="3">
        <v>0.014899289410439257</v>
      </c>
    </row>
    <row r="114" spans="2:9" ht="13.5">
      <c r="B114" s="3" t="s">
        <v>40</v>
      </c>
      <c r="C114" s="3">
        <v>0.00800944914998862</v>
      </c>
      <c r="H114" s="3" t="s">
        <v>40</v>
      </c>
      <c r="I114" s="3">
        <v>0.04334236871103657</v>
      </c>
    </row>
    <row r="115" spans="2:9" ht="13.5">
      <c r="B115" s="3" t="s">
        <v>41</v>
      </c>
      <c r="C115" s="3">
        <v>3</v>
      </c>
      <c r="H115" s="3" t="s">
        <v>41</v>
      </c>
      <c r="I115" s="3">
        <v>3</v>
      </c>
    </row>
    <row r="116" spans="2:9" ht="14.25" thickBot="1">
      <c r="B116" s="4" t="s">
        <v>42</v>
      </c>
      <c r="C116" s="4">
        <v>0.00022380684960962097</v>
      </c>
      <c r="H116" s="4" t="s">
        <v>42</v>
      </c>
      <c r="I116" s="4">
        <v>0.0010980105728859548</v>
      </c>
    </row>
    <row r="118" spans="4:11" ht="13.5">
      <c r="D118" t="s">
        <v>67</v>
      </c>
      <c r="E118">
        <f>SQRT(((B98-B147)^2/B99^2+(C98-B147)^2/C99^2+(D98-B147)^2/D99^2)/((3-1)*(1/B99^2+1/C99^2+1/D99^2)))</f>
        <v>4.893973388786998E-05</v>
      </c>
      <c r="J118" t="s">
        <v>67</v>
      </c>
      <c r="K118">
        <f>SQRT(((H98-H147)^2/H99^2+(I98-H147)^2/I99^2+(J98-H147)^2/J99^2)/((3-1)*(1/H99^2+1/I99^2+1/J99^2)))</f>
        <v>0.00022388346356092497</v>
      </c>
    </row>
    <row r="120" spans="1:7" ht="13.5">
      <c r="A120" t="s">
        <v>24</v>
      </c>
      <c r="G120" t="s">
        <v>46</v>
      </c>
    </row>
    <row r="121" spans="1:10" ht="13.5">
      <c r="A121" s="1"/>
      <c r="B121" s="1" t="s">
        <v>21</v>
      </c>
      <c r="C121" s="1" t="s">
        <v>22</v>
      </c>
      <c r="D121" s="1" t="s">
        <v>23</v>
      </c>
      <c r="G121" s="1"/>
      <c r="H121" s="1" t="s">
        <v>21</v>
      </c>
      <c r="I121" s="1" t="s">
        <v>22</v>
      </c>
      <c r="J121" s="1" t="s">
        <v>23</v>
      </c>
    </row>
    <row r="122" spans="1:10" ht="13.5">
      <c r="A122" s="1" t="s">
        <v>44</v>
      </c>
      <c r="B122" s="2">
        <f>$B$60+TINV(0.05,(18-2))*$B$99</f>
        <v>0.00297990647949048</v>
      </c>
      <c r="C122" s="2">
        <f>$C$60+TINV(0.05,(18-2))*$C$99</f>
        <v>0.002892706699455521</v>
      </c>
      <c r="D122" s="2">
        <f>$D$60+TINV(0.05,(18-2))*D99</f>
        <v>0.0029050347296300594</v>
      </c>
      <c r="G122" s="1" t="s">
        <v>44</v>
      </c>
      <c r="H122" s="2">
        <f>$H$60+TINV(0.05,(18-2))*H99</f>
        <v>0.016579462091596588</v>
      </c>
      <c r="I122" s="2">
        <f>$I$60+TINV(0.05,(18-2))*I99</f>
        <v>0.016721449882863303</v>
      </c>
      <c r="J122" s="2">
        <f>$J$60+TINV(0.05,(18-2))*J99</f>
        <v>0.014807245946073327</v>
      </c>
    </row>
    <row r="123" spans="1:10" ht="13.5">
      <c r="A123" s="1" t="s">
        <v>45</v>
      </c>
      <c r="B123" s="2">
        <f>$B$60-TINV(0.05,(18-2))*$B$99</f>
        <v>0.002270594242679187</v>
      </c>
      <c r="C123" s="2">
        <f>$C$60-TINV(0.05,(18-2))*$C$99</f>
        <v>0.00232867454194948</v>
      </c>
      <c r="D123" s="2">
        <f>$D$60-TINV(0.05,(18-2))*D99</f>
        <v>0.0026419816067725166</v>
      </c>
      <c r="G123" s="1" t="s">
        <v>45</v>
      </c>
      <c r="H123" s="2">
        <f>$H$60-TINV(0.05,(18-2))*H99</f>
        <v>0.012274745117308286</v>
      </c>
      <c r="I123" s="2">
        <f>$I$60-TINV(0.05,(18-2))*I99</f>
        <v>0.013077128938015211</v>
      </c>
      <c r="J123" s="2">
        <f>$J$60-TINV(0.05,(18-2))*J99</f>
        <v>0.013224705446216414</v>
      </c>
    </row>
    <row r="124" spans="1:10" ht="13.5">
      <c r="A124" s="1" t="s">
        <v>27</v>
      </c>
      <c r="B124" s="2">
        <v>0.0026252503610848335</v>
      </c>
      <c r="C124" s="2">
        <v>0.0026106906207025004</v>
      </c>
      <c r="D124" s="2">
        <v>0.002773508168201288</v>
      </c>
      <c r="G124" s="1" t="s">
        <v>27</v>
      </c>
      <c r="H124" s="2">
        <v>0.014427103604452438</v>
      </c>
      <c r="I124" s="2">
        <v>0.014899289410439257</v>
      </c>
      <c r="J124" s="2">
        <v>0.014015975696144871</v>
      </c>
    </row>
    <row r="146" spans="1:8" ht="13.5">
      <c r="A146" s="8" t="s">
        <v>48</v>
      </c>
      <c r="B146" t="s">
        <v>49</v>
      </c>
      <c r="H146" t="s">
        <v>50</v>
      </c>
    </row>
    <row r="147" spans="1:9" ht="13.5">
      <c r="A147" s="7" t="s">
        <v>51</v>
      </c>
      <c r="B147" s="7">
        <f>((1/B99^2)*B98+(1/C99^2)*C98+(1/D99^2)*D98)/((1/B99^2)+(1/C99^2)+(1/D99^2))</f>
        <v>0.00273232500528213</v>
      </c>
      <c r="C147" s="7"/>
      <c r="D147" s="7"/>
      <c r="E147" s="7"/>
      <c r="F147" s="7"/>
      <c r="G147" s="7"/>
      <c r="H147" s="7">
        <f>((1/H99^2)*H98+(1/I99^2)*I98+(1/J99^2)*J98)/((1/H99^2)+(1/I99^2)+(1/J99^2))</f>
        <v>0.014183784544024155</v>
      </c>
      <c r="I147" s="7"/>
    </row>
    <row r="148" spans="1:9" ht="13.5">
      <c r="A148" s="7" t="s">
        <v>52</v>
      </c>
      <c r="B148" s="7">
        <f>1/SQRT((1/B99^2)+(1/C99^2)+(1/D99^2))</f>
        <v>5.329915320389007E-05</v>
      </c>
      <c r="C148" s="7"/>
      <c r="D148" s="7"/>
      <c r="E148" s="7"/>
      <c r="F148" s="7"/>
      <c r="G148" s="7"/>
      <c r="H148" s="7">
        <f>1/SQRT((1/H99^2)+(1/I99^2)+(1/J99^2))</f>
        <v>0.0003244217119474242</v>
      </c>
      <c r="I148" s="7"/>
    </row>
    <row r="149" spans="1:9" ht="13.5">
      <c r="A149" s="7" t="s">
        <v>53</v>
      </c>
      <c r="B149" s="7">
        <f>B148/B147*100</f>
        <v>1.9506886296781003</v>
      </c>
      <c r="C149" s="7" t="s">
        <v>54</v>
      </c>
      <c r="D149" s="7"/>
      <c r="E149" s="7"/>
      <c r="F149" s="7"/>
      <c r="G149" s="7"/>
      <c r="H149" s="7">
        <f>H148/H147*100</f>
        <v>2.2872718556917735</v>
      </c>
      <c r="I149" s="7" t="s">
        <v>43</v>
      </c>
    </row>
    <row r="150" spans="1:10" ht="13.5">
      <c r="A150" s="9"/>
      <c r="B150" s="9"/>
      <c r="C150" s="9"/>
      <c r="D150" s="9"/>
      <c r="E150" s="9"/>
      <c r="F150" s="9"/>
      <c r="G150" s="9"/>
      <c r="H150" s="9"/>
      <c r="I150" s="9"/>
      <c r="J150" s="9"/>
    </row>
    <row r="151" spans="1:10" ht="13.5">
      <c r="A151" s="9"/>
      <c r="B151" s="9"/>
      <c r="C151" s="9"/>
      <c r="D151" s="9"/>
      <c r="E151" s="9"/>
      <c r="F151" s="9"/>
      <c r="G151" s="9"/>
      <c r="H151" s="9"/>
      <c r="I151" s="9"/>
      <c r="J151" s="9"/>
    </row>
    <row r="152" spans="1:10" ht="13.5">
      <c r="A152" s="8" t="s">
        <v>56</v>
      </c>
      <c r="B152" t="s">
        <v>49</v>
      </c>
      <c r="H152" t="s">
        <v>50</v>
      </c>
      <c r="J152" s="9"/>
    </row>
    <row r="153" spans="1:10" ht="13.5">
      <c r="A153" s="7" t="s">
        <v>51</v>
      </c>
      <c r="B153" s="7">
        <f>B147</f>
        <v>0.00273232500528213</v>
      </c>
      <c r="C153" s="7"/>
      <c r="D153" s="7"/>
      <c r="E153" s="7"/>
      <c r="F153" s="7"/>
      <c r="G153" s="7"/>
      <c r="H153" s="7">
        <f>H147</f>
        <v>0.014183784544024155</v>
      </c>
      <c r="I153" s="7"/>
      <c r="J153" s="9"/>
    </row>
    <row r="154" spans="1:10" ht="13.5">
      <c r="A154" s="7" t="s">
        <v>52</v>
      </c>
      <c r="B154" s="7">
        <v>5.329915320389007E-05</v>
      </c>
      <c r="C154" s="7"/>
      <c r="D154" s="7"/>
      <c r="E154" s="7"/>
      <c r="F154" s="7"/>
      <c r="G154" s="7"/>
      <c r="H154" s="7">
        <v>0.0003244217119474242</v>
      </c>
      <c r="I154" s="7"/>
      <c r="J154" s="9"/>
    </row>
    <row r="155" spans="1:9" ht="13.5">
      <c r="A155" s="7" t="s">
        <v>53</v>
      </c>
      <c r="B155" s="7">
        <f>B154/B153*100</f>
        <v>1.9506886296781003</v>
      </c>
      <c r="C155" s="7" t="s">
        <v>54</v>
      </c>
      <c r="D155" s="7"/>
      <c r="E155" s="7"/>
      <c r="F155" s="7"/>
      <c r="G155" s="7"/>
      <c r="H155" s="7">
        <f>H154/H153*100</f>
        <v>2.2872718556917735</v>
      </c>
      <c r="I155" s="7" t="s">
        <v>43</v>
      </c>
    </row>
    <row r="158" spans="1:3" ht="13.5">
      <c r="A158" s="17" t="s">
        <v>68</v>
      </c>
      <c r="B158" s="17"/>
      <c r="C158" s="17"/>
    </row>
    <row r="159" spans="1:3" ht="13.5">
      <c r="A159" s="17"/>
      <c r="B159" s="17"/>
      <c r="C159" s="17"/>
    </row>
    <row r="160" spans="1:3" ht="13.5">
      <c r="A160" s="17" t="s">
        <v>72</v>
      </c>
      <c r="B160" s="17"/>
      <c r="C160" s="17"/>
    </row>
    <row r="161" spans="1:3" ht="13.5">
      <c r="A161" s="17"/>
      <c r="B161" s="17" t="s">
        <v>71</v>
      </c>
      <c r="C161" s="17" t="s">
        <v>46</v>
      </c>
    </row>
    <row r="162" spans="1:3" ht="13.5">
      <c r="A162" s="17" t="s">
        <v>69</v>
      </c>
      <c r="B162" s="17">
        <f>(B90^2-B84^2)/B90^2*100</f>
        <v>0</v>
      </c>
      <c r="C162" s="17">
        <f>(H90^2-H84^2)/H90^2*100</f>
        <v>0</v>
      </c>
    </row>
    <row r="163" spans="1:3" ht="13.5">
      <c r="A163" s="17" t="s">
        <v>70</v>
      </c>
      <c r="B163" s="17">
        <f>(B154^2-B148^2)/B154^2*100</f>
        <v>0</v>
      </c>
      <c r="C163" s="17">
        <f>(H154^2-H148^2)/H154^2*100</f>
        <v>0</v>
      </c>
    </row>
  </sheetData>
  <printOptions/>
  <pageMargins left="0.75" right="0.75" top="1" bottom="1" header="0.512" footer="0.512"/>
  <pageSetup horizontalDpi="355" verticalDpi="355"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B9" sqref="B9"/>
    </sheetView>
  </sheetViews>
  <sheetFormatPr defaultColWidth="9.00390625" defaultRowHeight="13.5"/>
  <sheetData/>
  <printOptions/>
  <pageMargins left="0.75" right="0.75" top="1" bottom="1" header="0.512" footer="0.512"/>
  <pageSetup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B34:J124"/>
  <sheetViews>
    <sheetView workbookViewId="0" topLeftCell="A139">
      <selection activeCell="A1" sqref="A1"/>
    </sheetView>
  </sheetViews>
  <sheetFormatPr defaultColWidth="9.00390625" defaultRowHeight="13.5"/>
  <cols>
    <col min="1" max="1" width="12.00390625" style="13" customWidth="1"/>
    <col min="2" max="5" width="12.75390625" style="13" bestFit="1" customWidth="1"/>
    <col min="6" max="16384" width="9.00390625" style="13" customWidth="1"/>
  </cols>
  <sheetData>
    <row r="34" spans="2:10" ht="13.5">
      <c r="B34" s="14"/>
      <c r="C34" s="14"/>
      <c r="D34" s="14"/>
      <c r="H34" s="14"/>
      <c r="I34" s="14"/>
      <c r="J34" s="14"/>
    </row>
    <row r="35" spans="2:10" ht="13.5">
      <c r="B35" s="14"/>
      <c r="C35" s="14"/>
      <c r="D35" s="14"/>
      <c r="H35" s="14"/>
      <c r="I35" s="14"/>
      <c r="J35" s="14"/>
    </row>
    <row r="37" spans="2:9" ht="13.5">
      <c r="B37" s="15"/>
      <c r="C37" s="15"/>
      <c r="H37" s="15"/>
      <c r="I37" s="15"/>
    </row>
    <row r="38" spans="2:9" ht="13.5">
      <c r="B38" s="3"/>
      <c r="C38" s="3"/>
      <c r="H38" s="3"/>
      <c r="I38" s="3"/>
    </row>
    <row r="39" spans="2:9" ht="13.5">
      <c r="B39" s="3"/>
      <c r="C39" s="3"/>
      <c r="H39" s="3"/>
      <c r="I39" s="3"/>
    </row>
    <row r="40" spans="2:9" ht="13.5">
      <c r="B40" s="3"/>
      <c r="C40" s="3"/>
      <c r="H40" s="3"/>
      <c r="I40" s="3"/>
    </row>
    <row r="41" spans="2:9" ht="13.5">
      <c r="B41" s="3"/>
      <c r="C41" s="3"/>
      <c r="H41" s="3"/>
      <c r="I41" s="3"/>
    </row>
    <row r="42" spans="2:9" ht="13.5">
      <c r="B42" s="3"/>
      <c r="C42" s="3"/>
      <c r="H42" s="3"/>
      <c r="I42" s="3"/>
    </row>
    <row r="43" spans="2:9" ht="13.5">
      <c r="B43" s="3"/>
      <c r="C43" s="3"/>
      <c r="H43" s="3"/>
      <c r="I43" s="3"/>
    </row>
    <row r="44" spans="2:9" ht="13.5">
      <c r="B44" s="3"/>
      <c r="C44" s="3"/>
      <c r="H44" s="3"/>
      <c r="I44" s="3"/>
    </row>
    <row r="45" spans="2:9" ht="13.5">
      <c r="B45" s="3"/>
      <c r="C45" s="3"/>
      <c r="H45" s="3"/>
      <c r="I45" s="3"/>
    </row>
    <row r="46" spans="2:9" ht="13.5">
      <c r="B46" s="3"/>
      <c r="C46" s="3"/>
      <c r="H46" s="3"/>
      <c r="I46" s="3"/>
    </row>
    <row r="47" spans="2:9" ht="13.5">
      <c r="B47" s="3"/>
      <c r="C47" s="3"/>
      <c r="H47" s="3"/>
      <c r="I47" s="3"/>
    </row>
    <row r="48" spans="2:9" ht="13.5">
      <c r="B48" s="3"/>
      <c r="C48" s="3"/>
      <c r="H48" s="3"/>
      <c r="I48" s="3"/>
    </row>
    <row r="49" spans="2:9" ht="13.5">
      <c r="B49" s="3"/>
      <c r="C49" s="3"/>
      <c r="H49" s="3"/>
      <c r="I49" s="3"/>
    </row>
    <row r="50" spans="2:9" ht="13.5">
      <c r="B50" s="3"/>
      <c r="C50" s="3"/>
      <c r="H50" s="3"/>
      <c r="I50" s="3"/>
    </row>
    <row r="51" spans="2:9" ht="13.5">
      <c r="B51" s="3"/>
      <c r="C51" s="3"/>
      <c r="H51" s="3"/>
      <c r="I51" s="3"/>
    </row>
    <row r="52" spans="2:9" ht="13.5">
      <c r="B52" s="3"/>
      <c r="C52" s="3"/>
      <c r="H52" s="3"/>
      <c r="I52" s="3"/>
    </row>
    <row r="58" spans="2:10" ht="13.5">
      <c r="B58" s="14"/>
      <c r="C58" s="14"/>
      <c r="D58" s="14"/>
      <c r="H58" s="14"/>
      <c r="I58" s="14"/>
      <c r="J58" s="14"/>
    </row>
    <row r="59" spans="2:10" ht="13.5">
      <c r="B59" s="14"/>
      <c r="C59" s="14"/>
      <c r="D59" s="14"/>
      <c r="H59" s="14"/>
      <c r="I59" s="14"/>
      <c r="J59" s="14"/>
    </row>
    <row r="60" spans="2:10" ht="13.5">
      <c r="B60" s="14"/>
      <c r="C60" s="14"/>
      <c r="D60" s="14"/>
      <c r="H60" s="14"/>
      <c r="I60" s="14"/>
      <c r="J60" s="14"/>
    </row>
    <row r="98" spans="2:10" ht="13.5">
      <c r="B98" s="14"/>
      <c r="C98" s="14"/>
      <c r="D98" s="14"/>
      <c r="H98" s="14"/>
      <c r="I98" s="14"/>
      <c r="J98" s="14"/>
    </row>
    <row r="99" spans="2:10" ht="13.5">
      <c r="B99" s="14"/>
      <c r="C99" s="14"/>
      <c r="D99" s="14"/>
      <c r="H99" s="14"/>
      <c r="I99" s="14"/>
      <c r="J99" s="14"/>
    </row>
    <row r="101" spans="2:9" ht="13.5">
      <c r="B101" s="15"/>
      <c r="C101" s="15"/>
      <c r="H101" s="15"/>
      <c r="I101" s="15"/>
    </row>
    <row r="102" spans="2:9" ht="13.5">
      <c r="B102" s="3"/>
      <c r="C102" s="3"/>
      <c r="H102" s="3"/>
      <c r="I102" s="3"/>
    </row>
    <row r="103" spans="2:9" ht="13.5">
      <c r="B103" s="3"/>
      <c r="C103" s="3"/>
      <c r="H103" s="3"/>
      <c r="I103" s="3"/>
    </row>
    <row r="104" spans="2:9" ht="13.5">
      <c r="B104" s="3"/>
      <c r="C104" s="3"/>
      <c r="H104" s="3"/>
      <c r="I104" s="3"/>
    </row>
    <row r="105" spans="2:9" ht="13.5">
      <c r="B105" s="3"/>
      <c r="C105" s="3"/>
      <c r="H105" s="3"/>
      <c r="I105" s="3"/>
    </row>
    <row r="106" spans="2:9" ht="13.5">
      <c r="B106" s="3"/>
      <c r="C106" s="3"/>
      <c r="H106" s="3"/>
      <c r="I106" s="3"/>
    </row>
    <row r="107" spans="2:9" ht="13.5">
      <c r="B107" s="3"/>
      <c r="C107" s="3"/>
      <c r="H107" s="3"/>
      <c r="I107" s="3"/>
    </row>
    <row r="108" spans="2:9" ht="13.5">
      <c r="B108" s="3"/>
      <c r="C108" s="3"/>
      <c r="H108" s="3"/>
      <c r="I108" s="3"/>
    </row>
    <row r="109" spans="2:9" ht="13.5">
      <c r="B109" s="3"/>
      <c r="C109" s="3"/>
      <c r="H109" s="3"/>
      <c r="I109" s="3"/>
    </row>
    <row r="110" spans="2:9" ht="13.5">
      <c r="B110" s="3"/>
      <c r="C110" s="3"/>
      <c r="H110" s="3"/>
      <c r="I110" s="3"/>
    </row>
    <row r="111" spans="2:9" ht="13.5">
      <c r="B111" s="3"/>
      <c r="C111" s="3"/>
      <c r="H111" s="3"/>
      <c r="I111" s="3"/>
    </row>
    <row r="112" spans="2:9" ht="13.5">
      <c r="B112" s="3"/>
      <c r="C112" s="3"/>
      <c r="H112" s="3"/>
      <c r="I112" s="3"/>
    </row>
    <row r="113" spans="2:9" ht="13.5">
      <c r="B113" s="3"/>
      <c r="C113" s="3"/>
      <c r="H113" s="3"/>
      <c r="I113" s="3"/>
    </row>
    <row r="114" spans="2:9" ht="13.5">
      <c r="B114" s="3"/>
      <c r="C114" s="3"/>
      <c r="H114" s="3"/>
      <c r="I114" s="3"/>
    </row>
    <row r="115" spans="2:9" ht="13.5">
      <c r="B115" s="3"/>
      <c r="C115" s="3"/>
      <c r="H115" s="3"/>
      <c r="I115" s="3"/>
    </row>
    <row r="116" spans="2:9" ht="13.5">
      <c r="B116" s="3"/>
      <c r="C116" s="3"/>
      <c r="H116" s="3"/>
      <c r="I116" s="3"/>
    </row>
    <row r="122" spans="2:10" ht="13.5">
      <c r="B122" s="14"/>
      <c r="C122" s="14"/>
      <c r="D122" s="14"/>
      <c r="H122" s="14"/>
      <c r="I122" s="14"/>
      <c r="J122" s="14"/>
    </row>
    <row r="123" spans="2:10" ht="13.5">
      <c r="B123" s="14"/>
      <c r="C123" s="14"/>
      <c r="D123" s="14"/>
      <c r="H123" s="14"/>
      <c r="I123" s="14"/>
      <c r="J123" s="14"/>
    </row>
    <row r="124" spans="2:10" ht="13.5">
      <c r="B124" s="14"/>
      <c r="C124" s="14"/>
      <c r="D124" s="14"/>
      <c r="H124" s="14"/>
      <c r="I124" s="14"/>
      <c r="J124" s="14"/>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sigemitu</dc:creator>
  <cp:keywords/>
  <dc:description/>
  <cp:lastModifiedBy>新重光</cp:lastModifiedBy>
  <cp:lastPrinted>2003-12-04T02:54:17Z</cp:lastPrinted>
  <dcterms:created xsi:type="dcterms:W3CDTF">2003-10-21T07:39:51Z</dcterms:created>
  <dcterms:modified xsi:type="dcterms:W3CDTF">2003-12-14T02:47:44Z</dcterms:modified>
  <cp:category/>
  <cp:version/>
  <cp:contentType/>
  <cp:contentStatus/>
</cp:coreProperties>
</file>